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キャッシュ・フロー計算書" sheetId="1" state="visible" r:id="rId1"/>
    <sheet xmlns:r="http://schemas.openxmlformats.org/officeDocument/2006/relationships" name="記入例" sheetId="2" state="visible" r:id="rId2"/>
    <sheet xmlns:r="http://schemas.openxmlformats.org/officeDocument/2006/relationships" name="診断コメント一覧" sheetId="3" state="visible" r:id="rId3"/>
    <sheet xmlns:r="http://schemas.openxmlformats.org/officeDocument/2006/relationships" name="使い方" sheetId="4" state="visible" r:id="rId4"/>
  </sheets>
  <definedNames>
    <definedName name="_xlnm.Print_Area" localSheetId="0">'キャッシュ・フロー計算書'!$A$1:$E$96</definedName>
    <definedName name="_xlnm.Print_Area" localSheetId="1">'記入例'!$A$1:$E$96</definedName>
    <definedName name="_xlnm.Print_Area" localSheetId="2">'診断コメント一覧'!$A$1:$H$25</definedName>
    <definedName name="_xlnm.Print_Area" localSheetId="3">'使い方'!$A$1:$C$31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/m/d"/>
    <numFmt numFmtId="165" formatCode="#,##0;△#,##0;-"/>
    <numFmt numFmtId="166" formatCode="yyyy-mm-dd"/>
  </numFmts>
  <fonts count="20">
    <font>
      <name val="Calibri"/>
      <family val="2"/>
      <color theme="1"/>
      <sz val="11"/>
      <scheme val="minor"/>
    </font>
    <font>
      <name val="游ゴシック"/>
      <b val="1"/>
      <color rgb="001F4E79"/>
      <sz val="16"/>
    </font>
    <font>
      <name val="游ゴシック"/>
      <color rgb="00808080"/>
      <sz val="9"/>
    </font>
    <font>
      <name val="游ゴシック"/>
      <b val="1"/>
      <color rgb="00FFFFFF"/>
      <sz val="11"/>
    </font>
    <font>
      <name val="游ゴシック"/>
      <sz val="10"/>
    </font>
    <font>
      <name val="游ゴシック"/>
      <b val="1"/>
      <color rgb="000000FF"/>
      <sz val="10"/>
    </font>
    <font>
      <name val="游ゴシック"/>
      <b val="1"/>
      <color rgb="00FFFFFF"/>
      <sz val="10"/>
    </font>
    <font>
      <name val="游ゴシック"/>
      <b val="1"/>
      <sz val="10"/>
    </font>
    <font>
      <name val="游ゴシック"/>
      <b val="1"/>
      <sz val="11"/>
    </font>
    <font>
      <name val="游ゴシック"/>
      <b val="1"/>
      <color rgb="001F4E79"/>
      <sz val="12"/>
    </font>
    <font>
      <name val="游ゴシック"/>
      <b val="1"/>
      <color rgb="001F4E79"/>
      <sz val="10"/>
    </font>
    <font>
      <name val="游ゴシック"/>
      <color rgb="00C00000"/>
      <sz val="10"/>
    </font>
    <font>
      <name val="游ゴシック"/>
      <sz val="9"/>
    </font>
    <font>
      <name val="游ゴシック"/>
      <b val="1"/>
      <sz val="9"/>
    </font>
    <font>
      <name val="游ゴシック"/>
      <b val="1"/>
      <color rgb="00375623"/>
      <sz val="9"/>
    </font>
    <font>
      <name val="游ゴシック"/>
      <color rgb="00000000"/>
      <sz val="9"/>
    </font>
    <font>
      <name val="游ゴシック"/>
      <b val="1"/>
      <color rgb="00C00000"/>
      <sz val="9"/>
    </font>
    <font>
      <name val="游ゴシック"/>
      <b val="1"/>
      <color rgb="00FFFFFF"/>
      <sz val="12"/>
    </font>
    <font>
      <name val="游ゴシック"/>
      <b val="1"/>
      <color rgb="001F4E79"/>
      <sz val="11"/>
    </font>
    <font>
      <name val="游ゴシック"/>
      <color rgb="00000000"/>
      <sz val="10"/>
    </font>
  </fonts>
  <fills count="10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DDEBF7"/>
      </patternFill>
    </fill>
    <fill>
      <patternFill patternType="solid">
        <fgColor rgb="002E75B6"/>
      </patternFill>
    </fill>
    <fill>
      <patternFill patternType="solid">
        <fgColor rgb="00E2EFDA"/>
      </patternFill>
    </fill>
    <fill>
      <patternFill patternType="solid">
        <fgColor rgb="00F2F2F2"/>
      </patternFill>
    </fill>
    <fill>
      <patternFill patternType="solid">
        <fgColor rgb="00FFF2CC"/>
      </patternFill>
    </fill>
    <fill>
      <patternFill patternType="solid">
        <fgColor rgb="00FFF9E6"/>
      </patternFill>
    </fill>
    <fill>
      <patternFill patternType="solid">
        <fgColor rgb="00FAFAFA"/>
      </patternFill>
    </fill>
  </fills>
  <borders count="6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  <border>
      <left style="thin">
        <color rgb="00BFBFBF"/>
      </left>
      <right style="thin">
        <color rgb="00BFBFBF"/>
      </right>
      <top style="medium">
        <color rgb="001F4E79"/>
      </top>
      <bottom style="thin">
        <color rgb="00BFBFBF"/>
      </bottom>
    </border>
  </borders>
  <cellStyleXfs count="1">
    <xf numFmtId="0" fontId="0" fillId="0" borderId="0"/>
  </cellStyleXfs>
  <cellXfs count="60">
    <xf numFmtId="0" fontId="0" fillId="0" borderId="0" pivotButton="0" quotePrefix="0" xfId="0"/>
    <xf numFmtId="0" fontId="1" fillId="0" borderId="0" applyAlignment="1" pivotButton="0" quotePrefix="0" xfId="0">
      <alignment vertical="center" indent="1"/>
    </xf>
    <xf numFmtId="0" fontId="2" fillId="0" borderId="0" applyAlignment="1" pivotButton="0" quotePrefix="0" xfId="0">
      <alignment vertical="center" indent="1"/>
    </xf>
    <xf numFmtId="0" fontId="3" fillId="2" borderId="0" applyAlignment="1" pivotButton="0" quotePrefix="0" xfId="0">
      <alignment horizontal="left" vertical="center" indent="1"/>
    </xf>
    <xf numFmtId="0" fontId="10" fillId="0" borderId="0" pivotButton="0" quotePrefix="0" xfId="0"/>
    <xf numFmtId="0" fontId="4" fillId="0" borderId="0" applyAlignment="1" pivotButton="0" quotePrefix="0" xfId="0">
      <alignment horizontal="left" vertical="center" indent="1"/>
    </xf>
    <xf numFmtId="0" fontId="5" fillId="3" borderId="1" applyAlignment="1" applyProtection="1" pivotButton="0" quotePrefix="0" xfId="0">
      <alignment horizontal="left" vertical="center" indent="1"/>
      <protection locked="0" hidden="0"/>
    </xf>
    <xf numFmtId="0" fontId="0" fillId="3" borderId="1" applyProtection="1" pivotButton="0" quotePrefix="0" xfId="0">
      <protection locked="0" hidden="0"/>
    </xf>
    <xf numFmtId="0" fontId="11" fillId="0" borderId="0" applyAlignment="1" pivotButton="0" quotePrefix="0" xfId="0">
      <alignment horizontal="left" vertical="center"/>
    </xf>
    <xf numFmtId="164" fontId="5" fillId="3" borderId="1" applyAlignment="1" applyProtection="1" pivotButton="0" quotePrefix="0" xfId="0">
      <alignment horizontal="center" vertical="center"/>
      <protection locked="0" hidden="0"/>
    </xf>
    <xf numFmtId="0" fontId="6" fillId="4" borderId="1" applyAlignment="1" pivotButton="0" quotePrefix="0" xfId="0">
      <alignment horizontal="left" vertical="center" indent="1"/>
    </xf>
    <xf numFmtId="0" fontId="6" fillId="4" borderId="1" applyAlignment="1" pivotButton="0" quotePrefix="0" xfId="0">
      <alignment horizontal="center" vertical="center"/>
    </xf>
    <xf numFmtId="165" fontId="5" fillId="3" borderId="1" applyAlignment="1" applyProtection="1" pivotButton="0" quotePrefix="0" xfId="0">
      <alignment horizontal="right" vertical="center" indent="1"/>
      <protection locked="0" hidden="0"/>
    </xf>
    <xf numFmtId="0" fontId="7" fillId="5" borderId="0" applyAlignment="1" pivotButton="0" quotePrefix="0" xfId="0">
      <alignment horizontal="left" vertical="center" indent="1"/>
    </xf>
    <xf numFmtId="165" fontId="7" fillId="5" borderId="5" applyAlignment="1" pivotButton="0" quotePrefix="0" xfId="0">
      <alignment horizontal="right" vertical="center" indent="1"/>
    </xf>
    <xf numFmtId="165" fontId="7" fillId="5" borderId="1" applyAlignment="1" pivotButton="0" quotePrefix="0" xfId="0">
      <alignment horizontal="right" vertical="center" indent="1"/>
    </xf>
    <xf numFmtId="165" fontId="7" fillId="6" borderId="1" applyAlignment="1" pivotButton="0" quotePrefix="0" xfId="0">
      <alignment horizontal="right" vertical="center" indent="1"/>
    </xf>
    <xf numFmtId="0" fontId="3" fillId="4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left" vertical="center" indent="2"/>
    </xf>
    <xf numFmtId="165" fontId="4" fillId="6" borderId="1" applyAlignment="1" pivotButton="0" quotePrefix="0" xfId="0">
      <alignment horizontal="right" vertical="center" indent="1"/>
    </xf>
    <xf numFmtId="0" fontId="7" fillId="6" borderId="0" applyAlignment="1" pivotButton="0" quotePrefix="0" xfId="0">
      <alignment horizontal="left" vertical="center" indent="2"/>
    </xf>
    <xf numFmtId="0" fontId="0" fillId="6" borderId="0" pivotButton="0" quotePrefix="0" xfId="0"/>
    <xf numFmtId="165" fontId="7" fillId="6" borderId="5" applyAlignment="1" pivotButton="0" quotePrefix="0" xfId="0">
      <alignment horizontal="right" vertical="center" indent="1"/>
    </xf>
    <xf numFmtId="0" fontId="0" fillId="5" borderId="0" pivotButton="0" quotePrefix="0" xfId="0"/>
    <xf numFmtId="0" fontId="7" fillId="6" borderId="0" applyAlignment="1" pivotButton="0" quotePrefix="0" xfId="0">
      <alignment horizontal="left" vertical="center" indent="1"/>
    </xf>
    <xf numFmtId="0" fontId="7" fillId="7" borderId="0" applyAlignment="1" pivotButton="0" quotePrefix="0" xfId="0">
      <alignment horizontal="left" vertical="center" indent="1"/>
    </xf>
    <xf numFmtId="0" fontId="0" fillId="7" borderId="0" pivotButton="0" quotePrefix="0" xfId="0"/>
    <xf numFmtId="165" fontId="7" fillId="7" borderId="1" applyAlignment="1" pivotButton="0" quotePrefix="0" xfId="0">
      <alignment horizontal="right" vertical="center" indent="1"/>
    </xf>
    <xf numFmtId="0" fontId="7" fillId="0" borderId="0" applyAlignment="1" pivotButton="0" quotePrefix="0" xfId="0">
      <alignment horizontal="left" vertical="center" indent="1"/>
    </xf>
    <xf numFmtId="0" fontId="8" fillId="5" borderId="1" applyAlignment="1" pivotButton="0" quotePrefix="0" xfId="0">
      <alignment horizontal="center" vertical="center"/>
    </xf>
    <xf numFmtId="0" fontId="9" fillId="0" borderId="0" applyAlignment="1" pivotButton="0" quotePrefix="0" xfId="0">
      <alignment horizontal="left" vertical="center" indent="1"/>
    </xf>
    <xf numFmtId="0" fontId="8" fillId="0" borderId="0" applyAlignment="1" pivotButton="0" quotePrefix="0" xfId="0">
      <alignment horizontal="left" vertical="center" indent="1"/>
    </xf>
    <xf numFmtId="0" fontId="4" fillId="8" borderId="0" applyAlignment="1" pivotButton="0" quotePrefix="0" xfId="0">
      <alignment horizontal="left" vertical="center" wrapText="1" indent="1"/>
    </xf>
    <xf numFmtId="0" fontId="2" fillId="0" borderId="0" applyAlignment="1" pivotButton="0" quotePrefix="0" xfId="0">
      <alignment horizontal="left" vertical="top" wrapText="1" indent="1"/>
    </xf>
    <xf numFmtId="0" fontId="6" fillId="2" borderId="1" applyAlignment="1" pivotButton="0" quotePrefix="0" xfId="0">
      <alignment horizontal="center" vertical="center"/>
    </xf>
    <xf numFmtId="0" fontId="12" fillId="0" borderId="1" applyAlignment="1" pivotButton="0" quotePrefix="0" xfId="0">
      <alignment horizontal="center" vertical="center"/>
    </xf>
    <xf numFmtId="0" fontId="13" fillId="0" borderId="1" applyAlignment="1" applyProtection="1" pivotButton="0" quotePrefix="0" xfId="0">
      <alignment horizontal="left" vertical="center" indent="1"/>
      <protection locked="0" hidden="0"/>
    </xf>
    <xf numFmtId="0" fontId="12" fillId="0" borderId="1" applyAlignment="1" applyProtection="1" pivotButton="0" quotePrefix="0" xfId="0">
      <alignment horizontal="left" vertical="center" wrapText="1" indent="1"/>
      <protection locked="0" hidden="0"/>
    </xf>
    <xf numFmtId="0" fontId="12" fillId="9" borderId="1" applyAlignment="1" pivotButton="0" quotePrefix="0" xfId="0">
      <alignment horizontal="center" vertical="center"/>
    </xf>
    <xf numFmtId="0" fontId="13" fillId="9" borderId="1" applyAlignment="1" applyProtection="1" pivotButton="0" quotePrefix="0" xfId="0">
      <alignment horizontal="left" vertical="center" indent="1"/>
      <protection locked="0" hidden="0"/>
    </xf>
    <xf numFmtId="0" fontId="12" fillId="9" borderId="1" applyAlignment="1" applyProtection="1" pivotButton="0" quotePrefix="0" xfId="0">
      <alignment horizontal="left" vertical="center" wrapText="1" indent="1"/>
      <protection locked="0" hidden="0"/>
    </xf>
    <xf numFmtId="0" fontId="14" fillId="0" borderId="1" applyAlignment="1" applyProtection="1" pivotButton="0" quotePrefix="0" xfId="0">
      <alignment horizontal="left" vertical="center" indent="1"/>
      <protection locked="0" hidden="0"/>
    </xf>
    <xf numFmtId="0" fontId="14" fillId="9" borderId="1" applyAlignment="1" applyProtection="1" pivotButton="0" quotePrefix="0" xfId="0">
      <alignment horizontal="left" vertical="center" indent="1"/>
      <protection locked="0" hidden="0"/>
    </xf>
    <xf numFmtId="0" fontId="15" fillId="0" borderId="1" applyAlignment="1" pivotButton="0" quotePrefix="0" xfId="0">
      <alignment horizontal="center" vertical="center"/>
    </xf>
    <xf numFmtId="0" fontId="16" fillId="0" borderId="1" applyAlignment="1" applyProtection="1" pivotButton="0" quotePrefix="0" xfId="0">
      <alignment horizontal="left" vertical="center" indent="1"/>
      <protection locked="0" hidden="0"/>
    </xf>
    <xf numFmtId="0" fontId="15" fillId="0" borderId="1" applyAlignment="1" applyProtection="1" pivotButton="0" quotePrefix="0" xfId="0">
      <alignment horizontal="left" vertical="center" wrapText="1" indent="1"/>
      <protection locked="0" hidden="0"/>
    </xf>
    <xf numFmtId="0" fontId="15" fillId="9" borderId="1" applyAlignment="1" pivotButton="0" quotePrefix="0" xfId="0">
      <alignment horizontal="center" vertical="center"/>
    </xf>
    <xf numFmtId="0" fontId="16" fillId="9" borderId="1" applyAlignment="1" applyProtection="1" pivotButton="0" quotePrefix="0" xfId="0">
      <alignment horizontal="left" vertical="center" indent="1"/>
      <protection locked="0" hidden="0"/>
    </xf>
    <xf numFmtId="0" fontId="15" fillId="9" borderId="1" applyAlignment="1" applyProtection="1" pivotButton="0" quotePrefix="0" xfId="0">
      <alignment horizontal="left" vertical="center" wrapText="1" indent="1"/>
      <protection locked="0" hidden="0"/>
    </xf>
    <xf numFmtId="0" fontId="3" fillId="2" borderId="0" applyAlignment="1" pivotButton="0" quotePrefix="0" xfId="0">
      <alignment vertical="center" indent="1"/>
    </xf>
    <xf numFmtId="0" fontId="13" fillId="0" borderId="1" applyAlignment="1" pivotButton="0" quotePrefix="0" xfId="0">
      <alignment horizontal="center" vertical="center"/>
    </xf>
    <xf numFmtId="0" fontId="12" fillId="0" borderId="1" applyAlignment="1" applyProtection="1" pivotButton="0" quotePrefix="0" xfId="0">
      <alignment vertical="center" wrapText="1" indent="1"/>
      <protection locked="0" hidden="0"/>
    </xf>
    <xf numFmtId="0" fontId="0" fillId="0" borderId="0" applyProtection="1" pivotButton="0" quotePrefix="0" xfId="0">
      <protection locked="0" hidden="0"/>
    </xf>
    <xf numFmtId="0" fontId="13" fillId="0" borderId="1" applyAlignment="1" pivotButton="0" quotePrefix="0" xfId="0">
      <alignment horizontal="center" vertical="center" wrapText="1"/>
    </xf>
    <xf numFmtId="0" fontId="17" fillId="2" borderId="0" applyAlignment="1" pivotButton="0" quotePrefix="0" xfId="0">
      <alignment horizontal="center" vertical="center"/>
    </xf>
    <xf numFmtId="0" fontId="18" fillId="0" borderId="0" applyAlignment="1" pivotButton="0" quotePrefix="0" xfId="0">
      <alignment vertical="center" wrapText="1" indent="1"/>
    </xf>
    <xf numFmtId="0" fontId="4" fillId="0" borderId="0" applyAlignment="1" pivotButton="0" quotePrefix="0" xfId="0">
      <alignment vertical="center" wrapText="1" indent="1"/>
    </xf>
    <xf numFmtId="0" fontId="19" fillId="0" borderId="0" applyAlignment="1" pivotButton="0" quotePrefix="0" xfId="0">
      <alignment vertical="center" indent="1"/>
    </xf>
    <xf numFmtId="0" fontId="2" fillId="0" borderId="0" applyAlignment="1" pivotButton="0" quotePrefix="0" xfId="0">
      <alignment vertical="center" wrapText="1" indent="1"/>
    </xf>
    <xf numFmtId="0" fontId="2" fillId="0" borderId="0" applyAlignment="1" pivotButton="0" quotePrefix="0" xfId="0">
      <alignment vertical="top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F4E79"/>
    <outlinePr summaryBelow="1" summaryRight="1"/>
    <pageSetUpPr fitToPage="1"/>
  </sheetPr>
  <dimension ref="A1:G96"/>
  <sheetViews>
    <sheetView showGridLines="0" workbookViewId="0">
      <selection activeCell="C5" sqref="C5"/>
    </sheetView>
  </sheetViews>
  <sheetFormatPr baseColWidth="8" defaultRowHeight="15"/>
  <cols>
    <col width="3" customWidth="1" min="1" max="1"/>
    <col width="40" customWidth="1" min="2" max="2"/>
    <col width="16" customWidth="1" min="3" max="3"/>
    <col width="16" customWidth="1" min="4" max="4"/>
    <col width="2" customWidth="1" min="5" max="5"/>
    <col width="2" customWidth="1" min="6" max="6"/>
    <col width="56" customWidth="1" min="7" max="7"/>
  </cols>
  <sheetData>
    <row r="1" ht="28" customHeight="1">
      <c r="A1" s="1" t="inlineStr">
        <is>
          <t>キャッシュ・フロー計算書（間接法）</t>
        </is>
      </c>
    </row>
    <row r="2">
      <c r="A2" s="2" t="inlineStr">
        <is>
          <t>無料版 v1.0　｜　青いセルに決算書の数値を入れると、CF計算書・検算・診断が自動で出ます</t>
        </is>
      </c>
    </row>
    <row r="4" ht="22" customHeight="1">
      <c r="A4" s="3" t="inlineStr">
        <is>
          <t>① 会社名と会計期間を入力してください（青いセル）</t>
        </is>
      </c>
      <c r="G4" s="4" t="inlineStr">
        <is>
          <t>▼ 入力チェック（画面のみ。印刷されません）</t>
        </is>
      </c>
    </row>
    <row r="5" ht="18" customHeight="1">
      <c r="B5" s="5" t="inlineStr">
        <is>
          <t>会社名</t>
        </is>
      </c>
      <c r="C5" s="6" t="n"/>
      <c r="D5" s="7" t="n"/>
      <c r="G5" s="8">
        <f>IF($C$5="","▲ 会社名を入力してください","✓ OK")</f>
        <v/>
      </c>
    </row>
    <row r="6" ht="18" customHeight="1">
      <c r="B6" s="5" t="inlineStr">
        <is>
          <t>当期の会計期間（自 → 至）</t>
        </is>
      </c>
      <c r="C6" s="9" t="n"/>
      <c r="D6" s="9" t="n"/>
      <c r="G6" s="8">
        <f>IF(OR($C$6="",$D$6=""),"▲ 会計期間を入力してください",IF($D$6&lt;=$C$6,"▲ 期末日が期首日より前になっています","✓ OK"))</f>
        <v/>
      </c>
    </row>
    <row r="8" ht="22" customHeight="1">
      <c r="A8" s="3" t="inlineStr">
        <is>
          <t>② 貸借対照表（前期末・当期末）の数値を入力してください</t>
        </is>
      </c>
    </row>
    <row r="9" ht="20" customHeight="1">
      <c r="B9" s="10" t="inlineStr">
        <is>
          <t>科　目</t>
        </is>
      </c>
      <c r="C9" s="11" t="inlineStr">
        <is>
          <t>前期末</t>
        </is>
      </c>
      <c r="D9" s="11" t="inlineStr">
        <is>
          <t>当期末</t>
        </is>
      </c>
    </row>
    <row r="10" ht="18" customHeight="1">
      <c r="B10" s="5" t="inlineStr">
        <is>
          <t>【資産】現金及び預金</t>
        </is>
      </c>
      <c r="C10" s="12" t="n"/>
      <c r="D10" s="12" t="n"/>
      <c r="G10" s="8">
        <f>IF(COUNT($C$10:$D$16)+COUNT($C$18:$D$24)+COUNT($C$26:$D$28)+COUNT($D$33:$D$34)+COUNT($D$36:$D$39)=0,"",IF(OR($C$10&lt;0,$D$10&lt;0),"▲ 現金及び預金がマイナスです","✓ OK"))</f>
        <v/>
      </c>
    </row>
    <row r="11" ht="18" customHeight="1">
      <c r="B11" s="5" t="inlineStr">
        <is>
          <t xml:space="preserve">　売上債権（受取手形・売掛金）</t>
        </is>
      </c>
      <c r="C11" s="12" t="n"/>
      <c r="D11" s="12" t="n"/>
    </row>
    <row r="12" ht="18" customHeight="1">
      <c r="B12" s="5" t="inlineStr">
        <is>
          <t xml:space="preserve">　棚卸資産</t>
        </is>
      </c>
      <c r="C12" s="12" t="n"/>
      <c r="D12" s="12" t="n"/>
    </row>
    <row r="13" ht="18" customHeight="1">
      <c r="B13" s="5" t="inlineStr">
        <is>
          <t xml:space="preserve">　その他の流動資産</t>
        </is>
      </c>
      <c r="C13" s="12" t="n"/>
      <c r="D13" s="12" t="n"/>
    </row>
    <row r="14" ht="18" customHeight="1">
      <c r="B14" s="5" t="inlineStr">
        <is>
          <t xml:space="preserve">　有形固定資産（帳簿価額）</t>
        </is>
      </c>
      <c r="C14" s="12" t="n"/>
      <c r="D14" s="12" t="n"/>
    </row>
    <row r="15" ht="18" customHeight="1">
      <c r="B15" s="5" t="inlineStr">
        <is>
          <t xml:space="preserve">　無形固定資産</t>
        </is>
      </c>
      <c r="C15" s="12" t="n"/>
      <c r="D15" s="12" t="n"/>
    </row>
    <row r="16" ht="18" customHeight="1">
      <c r="B16" s="5" t="inlineStr">
        <is>
          <t xml:space="preserve">　投資その他の資産</t>
        </is>
      </c>
      <c r="C16" s="12" t="n"/>
      <c r="D16" s="12" t="n"/>
    </row>
    <row r="17" ht="18" customHeight="1">
      <c r="B17" s="13" t="inlineStr">
        <is>
          <t>資産合計</t>
        </is>
      </c>
      <c r="C17" s="14">
        <f>SUM(C10:C16)</f>
        <v/>
      </c>
      <c r="D17" s="14">
        <f>SUM(D10:D16)</f>
        <v/>
      </c>
      <c r="G17" s="8">
        <f>IF(COUNT($C$10:$D$16)+COUNT($C$18:$D$24)+COUNT($C$26:$D$28)+COUNT($D$33:$D$34)+COUNT($D$36:$D$39)=0,"",IF($C$17=$C$30,"✓ 前期の貸借は一致しています","▲ 前期の貸借が "&amp;TEXT($C$17-$C$30,"#,##0;△#,##0")&amp;" 円ずれています"))</f>
        <v/>
      </c>
    </row>
    <row r="18" ht="18" customHeight="1">
      <c r="B18" s="5" t="inlineStr">
        <is>
          <t>【負債】仕入債務（支払手形・買掛金）</t>
        </is>
      </c>
      <c r="C18" s="12" t="n"/>
      <c r="D18" s="12" t="n"/>
    </row>
    <row r="19" ht="18" customHeight="1">
      <c r="B19" s="5" t="inlineStr">
        <is>
          <t xml:space="preserve">　その他の流動負債</t>
        </is>
      </c>
      <c r="C19" s="12" t="n"/>
      <c r="D19" s="12" t="n"/>
    </row>
    <row r="20" ht="18" customHeight="1">
      <c r="B20" s="5" t="inlineStr">
        <is>
          <t xml:space="preserve">　未払法人税等</t>
        </is>
      </c>
      <c r="C20" s="12" t="n"/>
      <c r="D20" s="12" t="n"/>
    </row>
    <row r="21" ht="18" customHeight="1">
      <c r="B21" s="5" t="inlineStr">
        <is>
          <t xml:space="preserve">　短期借入金（1年内返済分を含む）</t>
        </is>
      </c>
      <c r="C21" s="12" t="n"/>
      <c r="D21" s="12" t="n"/>
    </row>
    <row r="22" ht="18" customHeight="1">
      <c r="B22" s="5" t="inlineStr">
        <is>
          <t xml:space="preserve">　長期借入金</t>
        </is>
      </c>
      <c r="C22" s="12" t="n"/>
      <c r="D22" s="12" t="n"/>
    </row>
    <row r="23" ht="18" customHeight="1">
      <c r="B23" s="5" t="inlineStr">
        <is>
          <t xml:space="preserve">　引当金（賞与・退職給付など）</t>
        </is>
      </c>
      <c r="C23" s="12" t="n"/>
      <c r="D23" s="12" t="n"/>
    </row>
    <row r="24" ht="18" customHeight="1">
      <c r="B24" s="5" t="inlineStr">
        <is>
          <t xml:space="preserve">　その他の固定負債</t>
        </is>
      </c>
      <c r="C24" s="12" t="n"/>
      <c r="D24" s="12" t="n"/>
    </row>
    <row r="25" ht="18" customHeight="1">
      <c r="B25" s="13" t="inlineStr">
        <is>
          <t>負債合計</t>
        </is>
      </c>
      <c r="C25" s="14">
        <f>SUM(C18:C24)</f>
        <v/>
      </c>
      <c r="D25" s="14">
        <f>SUM(D18:D24)</f>
        <v/>
      </c>
    </row>
    <row r="26" ht="18" customHeight="1">
      <c r="B26" s="5" t="inlineStr">
        <is>
          <t>【純資産】資本金・資本剰余金</t>
        </is>
      </c>
      <c r="C26" s="12" t="n"/>
      <c r="D26" s="12" t="n"/>
    </row>
    <row r="27" ht="18" customHeight="1">
      <c r="B27" s="5" t="inlineStr">
        <is>
          <t xml:space="preserve">　利益剰余金</t>
        </is>
      </c>
      <c r="C27" s="12" t="n"/>
      <c r="D27" s="12" t="n"/>
    </row>
    <row r="28" ht="18" customHeight="1">
      <c r="B28" s="5" t="inlineStr">
        <is>
          <t xml:space="preserve">　その他の純資産（自己株式△など）</t>
        </is>
      </c>
      <c r="C28" s="12" t="n"/>
      <c r="D28" s="12" t="n"/>
    </row>
    <row r="29" ht="18" customHeight="1">
      <c r="B29" s="13" t="inlineStr">
        <is>
          <t>純資産合計</t>
        </is>
      </c>
      <c r="C29" s="14">
        <f>SUM(C26:C28)</f>
        <v/>
      </c>
      <c r="D29" s="14">
        <f>SUM(D26:D28)</f>
        <v/>
      </c>
    </row>
    <row r="30" ht="18" customHeight="1">
      <c r="B30" s="13" t="inlineStr">
        <is>
          <t>負債・純資産合計</t>
        </is>
      </c>
      <c r="C30" s="15">
        <f>C25+C29</f>
        <v/>
      </c>
      <c r="D30" s="15">
        <f>D25+D29</f>
        <v/>
      </c>
      <c r="G30" s="8">
        <f>IF(COUNT($C$10:$D$16)+COUNT($C$18:$D$24)+COUNT($C$26:$D$28)+COUNT($D$33:$D$34)+COUNT($D$36:$D$39)=0,"",IF($D$17=$D$30,"✓ 当期の貸借は一致しています","▲ 当期の貸借が "&amp;TEXT($D$17-$D$30,"#,##0;△#,##0")&amp;" 円ずれています"))</f>
        <v/>
      </c>
    </row>
    <row r="32" ht="22" customHeight="1">
      <c r="A32" s="3" t="inlineStr">
        <is>
          <t>③ 損益計算書などの数値を入力してください（当期分のみ）</t>
        </is>
      </c>
    </row>
    <row r="33" ht="18" customHeight="1">
      <c r="B33" s="5" t="inlineStr">
        <is>
          <t>税引前当期純利益（赤字は△でマイナス入力）</t>
        </is>
      </c>
      <c r="D33" s="12" t="n"/>
    </row>
    <row r="34" ht="18" customHeight="1">
      <c r="B34" s="5" t="inlineStr">
        <is>
          <t>法人税、住民税及び事業税（損益計算書の金額）</t>
        </is>
      </c>
      <c r="D34" s="12" t="n"/>
    </row>
    <row r="35" ht="18" customHeight="1">
      <c r="B35" s="5" t="inlineStr">
        <is>
          <t>当期純利益（自動計算）</t>
        </is>
      </c>
      <c r="D35" s="16">
        <f>$D$33-$D$34</f>
        <v/>
      </c>
    </row>
    <row r="36" ht="18" customHeight="1">
      <c r="B36" s="5" t="inlineStr">
        <is>
          <t>減価償却費（有形＋無形。販管費・製造原価の合計）</t>
        </is>
      </c>
      <c r="D36" s="12" t="n"/>
      <c r="G36" s="8">
        <f>IF($D$36="","▲ 減価償却費を入力してください（0のときは 0 と入力）",IF($D$36&lt;0,"▲ 減価償却費はプラスで入力してください","✓ OK"))</f>
        <v/>
      </c>
    </row>
    <row r="37" ht="18" customHeight="1">
      <c r="B37" s="5" t="inlineStr">
        <is>
          <t>受取利息及び受取配当金</t>
        </is>
      </c>
      <c r="D37" s="12" t="n"/>
    </row>
    <row r="38" ht="18" customHeight="1">
      <c r="B38" s="5" t="inlineStr">
        <is>
          <t>支払利息</t>
        </is>
      </c>
      <c r="D38" s="12" t="n"/>
    </row>
    <row r="39" ht="18" customHeight="1">
      <c r="B39" s="5" t="inlineStr">
        <is>
          <t>固定資産売却損益（売却益は＋、売却損は△でマイナス入力）</t>
        </is>
      </c>
      <c r="D39" s="12" t="n"/>
      <c r="G39" s="8">
        <f>IF($D$39="","",IF($D$39&lt;&gt;0,"※ 売却損益を入れた分は、投資CFの「取得による支出（純額）」で自動調整されます","✓ OK"))</f>
        <v/>
      </c>
    </row>
    <row r="41" ht="22" customHeight="1">
      <c r="A41" s="3" t="inlineStr">
        <is>
          <t>④ キャッシュ・フロー計算書（間接法・自動作成）</t>
        </is>
      </c>
    </row>
    <row r="42" ht="20" customHeight="1">
      <c r="A42" s="17" t="inlineStr">
        <is>
          <t>Ⅰ　営業活動によるキャッシュ・フロー</t>
        </is>
      </c>
    </row>
    <row r="43" ht="18" customHeight="1">
      <c r="B43" s="18" t="inlineStr">
        <is>
          <t>税引前当期純利益</t>
        </is>
      </c>
      <c r="D43" s="19">
        <f>$D$33</f>
        <v/>
      </c>
    </row>
    <row r="44" ht="18" customHeight="1">
      <c r="B44" s="18" t="inlineStr">
        <is>
          <t>減価償却費</t>
        </is>
      </c>
      <c r="D44" s="19">
        <f>$D$36</f>
        <v/>
      </c>
    </row>
    <row r="45" ht="18" customHeight="1">
      <c r="B45" s="18" t="inlineStr">
        <is>
          <t>引当金の増減額（△は減少）</t>
        </is>
      </c>
      <c r="D45" s="19">
        <f>($D$23-$C$23)</f>
        <v/>
      </c>
    </row>
    <row r="46" ht="18" customHeight="1">
      <c r="B46" s="18" t="inlineStr">
        <is>
          <t>受取利息及び受取配当金</t>
        </is>
      </c>
      <c r="D46" s="19">
        <f>-$D$37</f>
        <v/>
      </c>
    </row>
    <row r="47" ht="18" customHeight="1">
      <c r="B47" s="18" t="inlineStr">
        <is>
          <t>支払利息</t>
        </is>
      </c>
      <c r="D47" s="19">
        <f>$D$38</f>
        <v/>
      </c>
    </row>
    <row r="48" ht="18" customHeight="1">
      <c r="B48" s="18" t="inlineStr">
        <is>
          <t>固定資産売却損益（△は売却益）</t>
        </is>
      </c>
      <c r="D48" s="19">
        <f>-$D$39</f>
        <v/>
      </c>
    </row>
    <row r="49" ht="18" customHeight="1">
      <c r="B49" s="18" t="inlineStr">
        <is>
          <t>売上債権の増減額（△は増加）</t>
        </is>
      </c>
      <c r="D49" s="19">
        <f>-($D$11-$C$11)</f>
        <v/>
      </c>
    </row>
    <row r="50" ht="18" customHeight="1">
      <c r="B50" s="18" t="inlineStr">
        <is>
          <t>棚卸資産の増減額（△は増加）</t>
        </is>
      </c>
      <c r="D50" s="19">
        <f>-($D$12-$C$12)</f>
        <v/>
      </c>
    </row>
    <row r="51" ht="18" customHeight="1">
      <c r="B51" s="18" t="inlineStr">
        <is>
          <t>その他の流動資産の増減額（△は増加）</t>
        </is>
      </c>
      <c r="D51" s="19">
        <f>-($D$13-$C$13)</f>
        <v/>
      </c>
    </row>
    <row r="52" ht="18" customHeight="1">
      <c r="B52" s="18" t="inlineStr">
        <is>
          <t>仕入債務の増減額（△は減少）</t>
        </is>
      </c>
      <c r="D52" s="19">
        <f>($D$18-$C$18)</f>
        <v/>
      </c>
    </row>
    <row r="53" ht="18" customHeight="1">
      <c r="B53" s="18" t="inlineStr">
        <is>
          <t>その他の流動負債の増減額（△は減少）</t>
        </is>
      </c>
      <c r="D53" s="19">
        <f>($D$19-$C$19)</f>
        <v/>
      </c>
    </row>
    <row r="54" ht="18" customHeight="1">
      <c r="B54" s="20" t="inlineStr">
        <is>
          <t>小　計</t>
        </is>
      </c>
      <c r="C54" s="21" t="n"/>
      <c r="D54" s="22">
        <f>SUM(D43:D53)</f>
        <v/>
      </c>
    </row>
    <row r="55" ht="18" customHeight="1">
      <c r="B55" s="18" t="inlineStr">
        <is>
          <t>利息及び配当金の受取額</t>
        </is>
      </c>
      <c r="D55" s="19">
        <f>$D$37</f>
        <v/>
      </c>
    </row>
    <row r="56" ht="18" customHeight="1">
      <c r="B56" s="18" t="inlineStr">
        <is>
          <t>利息の支払額</t>
        </is>
      </c>
      <c r="D56" s="19">
        <f>-$D$38</f>
        <v/>
      </c>
    </row>
    <row r="57" ht="18" customHeight="1">
      <c r="B57" s="18" t="inlineStr">
        <is>
          <t>法人税等の支払額</t>
        </is>
      </c>
      <c r="D57" s="19">
        <f>-($D$34-($D$20-$C$20))</f>
        <v/>
      </c>
    </row>
    <row r="58" ht="18" customHeight="1">
      <c r="B58" s="13" t="inlineStr">
        <is>
          <t>営業活動によるキャッシュ・フロー</t>
        </is>
      </c>
      <c r="C58" s="23" t="n"/>
      <c r="D58" s="14">
        <f>D54+SUM(D55:D57)</f>
        <v/>
      </c>
    </row>
    <row r="59" ht="20" customHeight="1">
      <c r="A59" s="17" t="inlineStr">
        <is>
          <t>Ⅱ　投資活動によるキャッシュ・フロー</t>
        </is>
      </c>
    </row>
    <row r="60" ht="18" customHeight="1">
      <c r="B60" s="18" t="inlineStr">
        <is>
          <t>有形・無形固定資産の取得による支出（純額）</t>
        </is>
      </c>
      <c r="D60" s="19">
        <f>-(($D$14+$D$15)-($C$14+$C$15)+$D$36)+$D$39</f>
        <v/>
      </c>
    </row>
    <row r="61" ht="18" customHeight="1">
      <c r="B61" s="18" t="inlineStr">
        <is>
          <t>投資その他の資産の増減額（△は増加）</t>
        </is>
      </c>
      <c r="D61" s="19">
        <f>-($D$16-$C$16)</f>
        <v/>
      </c>
    </row>
    <row r="62" ht="18" customHeight="1">
      <c r="B62" s="13" t="inlineStr">
        <is>
          <t>投資活動によるキャッシュ・フロー</t>
        </is>
      </c>
      <c r="C62" s="23" t="n"/>
      <c r="D62" s="14">
        <f>SUM(D60:D61)</f>
        <v/>
      </c>
    </row>
    <row r="63" ht="20" customHeight="1">
      <c r="A63" s="17" t="inlineStr">
        <is>
          <t>Ⅲ　財務活動によるキャッシュ・フロー</t>
        </is>
      </c>
    </row>
    <row r="64" ht="18" customHeight="1">
      <c r="B64" s="18" t="inlineStr">
        <is>
          <t>短期借入金の純増減額</t>
        </is>
      </c>
      <c r="D64" s="19">
        <f>($D$21-$C$21)</f>
        <v/>
      </c>
    </row>
    <row r="65" ht="18" customHeight="1">
      <c r="B65" s="18" t="inlineStr">
        <is>
          <t>長期借入金の純増減額</t>
        </is>
      </c>
      <c r="D65" s="19">
        <f>($D$22-$C$22)</f>
        <v/>
      </c>
    </row>
    <row r="66" ht="18" customHeight="1">
      <c r="B66" s="18" t="inlineStr">
        <is>
          <t>その他の固定負債の増減額</t>
        </is>
      </c>
      <c r="D66" s="19">
        <f>($D$24-$C$24)</f>
        <v/>
      </c>
    </row>
    <row r="67" ht="18" customHeight="1">
      <c r="B67" s="18" t="inlineStr">
        <is>
          <t>株式の発行等による収入（純資産の増減）</t>
        </is>
      </c>
      <c r="D67" s="19">
        <f>($D$26-$C$26)+($D$28-$C$28)</f>
        <v/>
      </c>
    </row>
    <row r="68" ht="18" customHeight="1">
      <c r="B68" s="18" t="inlineStr">
        <is>
          <t>配当金の支払額（自動計算）</t>
        </is>
      </c>
      <c r="D68" s="19">
        <f>-($D$35-($D$27-$C$27))</f>
        <v/>
      </c>
      <c r="G68" s="8">
        <f>IF(COUNT($C$10:$D$16)+COUNT($C$18:$D$24)+COUNT($C$26:$D$28)+COUNT($D$33:$D$34)+COUNT($D$36:$D$39)=0,"",IF(D68=0,"✓ 配当なし","※ 配当金 "&amp;TEXT(-D68,"#,##0")&amp;" 円＝当期純利益－利益剰余金の増加額。剰余金の振替があるときは金額がずれます"))</f>
        <v/>
      </c>
    </row>
    <row r="69" ht="18" customHeight="1">
      <c r="B69" s="13" t="inlineStr">
        <is>
          <t>財務活動によるキャッシュ・フロー</t>
        </is>
      </c>
      <c r="C69" s="23" t="n"/>
      <c r="D69" s="14">
        <f>SUM(D64:D68)</f>
        <v/>
      </c>
    </row>
    <row r="70" ht="20" customHeight="1">
      <c r="B70" s="24" t="inlineStr">
        <is>
          <t>Ⅳ　現金及び現金同等物の増減額（△は減少）</t>
        </is>
      </c>
      <c r="C70" s="21" t="n"/>
      <c r="D70" s="22">
        <f>D58+D62+D69</f>
        <v/>
      </c>
    </row>
    <row r="71" ht="20" customHeight="1">
      <c r="B71" s="24" t="inlineStr">
        <is>
          <t>Ⅴ　現金及び現金同等物の期首残高</t>
        </is>
      </c>
      <c r="C71" s="21" t="n"/>
      <c r="D71" s="16">
        <f>$C$10</f>
        <v/>
      </c>
    </row>
    <row r="72" ht="20" customHeight="1">
      <c r="B72" s="25" t="inlineStr">
        <is>
          <t>Ⅵ　現金及び現金同等物の期末残高</t>
        </is>
      </c>
      <c r="C72" s="26" t="n"/>
      <c r="D72" s="27">
        <f>D70+D71</f>
        <v/>
      </c>
      <c r="G72" s="8">
        <f>IF(COUNT($C$10:$D$16)+COUNT($C$18:$D$24)+COUNT($C$26:$D$28)+COUNT($D$33:$D$34)+COUNT($D$36:$D$39)=0,"",IF(D72=$D$10,"✓ 期末残高は当期B/Sの現金及び預金と一致しています","▲ 差額 "&amp;TEXT(D72-$D$10,"#,##0;△#,##0")&amp;" 円。まず②の貸借を確認してください"))</f>
        <v/>
      </c>
    </row>
    <row r="74" ht="22" customHeight="1">
      <c r="A74" s="3" t="inlineStr">
        <is>
          <t>⑤ 検算（ここが全部 ✓ なら、数字は必ず合っています）</t>
        </is>
      </c>
    </row>
    <row r="75" ht="18" customHeight="1">
      <c r="B75" s="5" t="inlineStr">
        <is>
          <t>前期の貸借対照表の貸借差額</t>
        </is>
      </c>
      <c r="C75" s="19">
        <f>$C$17-$C$30</f>
        <v/>
      </c>
      <c r="D75" s="28">
        <f>IF(C75=0,"✓ 一致","▲ 不一致")</f>
        <v/>
      </c>
    </row>
    <row r="76" ht="18" customHeight="1">
      <c r="B76" s="5" t="inlineStr">
        <is>
          <t>当期の貸借対照表の貸借差額</t>
        </is>
      </c>
      <c r="C76" s="19">
        <f>$D$17-$D$30</f>
        <v/>
      </c>
      <c r="D76" s="28">
        <f>IF(C76=0,"✓ 一致","▲ 不一致")</f>
        <v/>
      </c>
    </row>
    <row r="77" ht="18" customHeight="1">
      <c r="B77" s="5" t="inlineStr">
        <is>
          <t>CF期末残高 − 当期末の現金</t>
        </is>
      </c>
      <c r="C77" s="19">
        <f>D72-$D$10</f>
        <v/>
      </c>
      <c r="D77" s="28">
        <f>IF(C77=0,"✓ 一致","▲ 差額あり")</f>
        <v/>
      </c>
    </row>
    <row r="78" ht="22" customHeight="1">
      <c r="B78" s="13" t="inlineStr">
        <is>
          <t>総合判定</t>
        </is>
      </c>
      <c r="C78" s="29">
        <f>IF(COUNT($C$10:$D$16)+COUNT($C$18:$D$24)+COUNT($C$26:$D$28)+COUNT($D$33:$D$34)+COUNT($D$36:$D$39)=0,"未入力",IF(AND(C75=0,C76=0,C77=0),"✓ すべて一致しています","▲ 要確認"))</f>
        <v/>
      </c>
      <c r="D78" s="23" t="n"/>
      <c r="E78" s="23" t="n"/>
    </row>
    <row r="80" ht="22" customHeight="1">
      <c r="A80" s="3" t="inlineStr">
        <is>
          <t>⑥ キャッシュ・フローのパターン診断（自動）</t>
        </is>
      </c>
    </row>
    <row r="81" ht="24" customHeight="1">
      <c r="B81" s="28" t="inlineStr">
        <is>
          <t>CFパターン（営業／投資／財務の符号）</t>
        </is>
      </c>
      <c r="C81" s="30">
        <f>IF(OR(COUNT($C$10:$D$16)+COUNT($C$18:$D$24)+COUNT($C$26:$D$28)+COUNT($D$33:$D$34)+COUNT($D$36:$D$39)=0,AND($D$58=0,$D$62=0,$D$69=0)),"（数値を入力すると診断が出ます）",IFERROR(VLOOKUP(IF(D58&gt;=0,"1","0")&amp;IF(D62&gt;=0,"1","0")&amp;IF(D69&gt;=0,"1","0"),診断コメント一覧!$A$4:$H$11,5,FALSE),"—"))</f>
        <v/>
      </c>
    </row>
    <row r="82" ht="20" customHeight="1">
      <c r="B82" s="28" t="inlineStr">
        <is>
          <t>評価</t>
        </is>
      </c>
      <c r="C82" s="31">
        <f>IF(OR(COUNT($C$10:$D$16)+COUNT($C$18:$D$24)+COUNT($C$26:$D$28)+COUNT($D$33:$D$34)+COUNT($D$36:$D$39)=0,AND($D$58=0,$D$62=0,$D$69=0)),"",IFERROR(VLOOKUP(IF(D58&gt;=0,"1","0")&amp;IF(D62&gt;=0,"1","0")&amp;IF(D69&gt;=0,"1","0"),診断コメント一覧!$A$4:$H$11,6,FALSE),"—"))</f>
        <v/>
      </c>
    </row>
    <row r="83" ht="42" customHeight="1">
      <c r="A83" s="32">
        <f>IF(OR(COUNT($C$10:$D$16)+COUNT($C$18:$D$24)+COUNT($C$26:$D$28)+COUNT($D$33:$D$34)+COUNT($D$36:$D$39)=0,AND($D$58=0,$D$62=0,$D$69=0)),"",IFERROR(VLOOKUP(IF(D58&gt;=0,"1","0")&amp;IF(D62&gt;=0,"1","0")&amp;IF(D69&gt;=0,"1","0"),診断コメント一覧!$A$4:$H$11,7,FALSE),"—"))</f>
        <v/>
      </c>
    </row>
    <row r="84" ht="42" customHeight="1">
      <c r="A84" s="32">
        <f>IF(OR(COUNT($C$10:$D$16)+COUNT($C$18:$D$24)+COUNT($C$26:$D$28)+COUNT($D$33:$D$34)+COUNT($D$36:$D$39)=0,AND($D$58=0,$D$62=0,$D$69=0)),"",IFERROR(VLOOKUP(IF(D58&gt;=0,"1","0")&amp;IF(D62&gt;=0,"1","0")&amp;IF(D69&gt;=0,"1","0"),診断コメント一覧!$A$4:$H$11,8,FALSE),"—"))</f>
        <v/>
      </c>
    </row>
    <row r="86" ht="18" customHeight="1">
      <c r="B86" s="28" t="inlineStr">
        <is>
          <t>フリー・キャッシュ・フロー（営業CF ＋ 投資CF）</t>
        </is>
      </c>
      <c r="D86" s="16">
        <f>D58+D62</f>
        <v/>
      </c>
    </row>
    <row r="87" ht="30" customHeight="1">
      <c r="A87" s="32">
        <f>IF(OR(COUNT($C$10:$D$16)+COUNT($C$18:$D$24)+COUNT($C$26:$D$28)+COUNT($D$33:$D$34)+COUNT($D$36:$D$39)=0,AND($D$58=0,$D$62=0,$D$69=0)),"",IF(D86&gt;0,診断コメント一覧!$B$15,IF(D86=0,診断コメント一覧!$B$16,診断コメント一覧!$B$17)))</f>
        <v/>
      </c>
    </row>
    <row r="89" ht="18" customHeight="1">
      <c r="B89" s="28" t="inlineStr">
        <is>
          <t>営業CF − 当期純利益（利益と現金のズレ）</t>
        </is>
      </c>
      <c r="D89" s="16">
        <f>D58-D35</f>
        <v/>
      </c>
    </row>
    <row r="90" ht="30" customHeight="1">
      <c r="A90" s="32">
        <f>IF(OR(COUNT($C$10:$D$16)+COUNT($C$18:$D$24)+COUNT($C$26:$D$28)+COUNT($D$33:$D$34)+COUNT($D$36:$D$39)=0,AND($D$58=0,$D$62=0,$D$69=0)),"",IF(D89&gt;=0,診断コメント一覧!$B$21,IF(D58&gt;=0,診断コメント一覧!$B$22,診断コメント一覧!$B$23)))</f>
        <v/>
      </c>
    </row>
    <row r="92" ht="44" customHeight="1">
      <c r="A92" s="33" t="inlineStr">
        <is>
          <t>※ 検算の3本目は「Ⅵ 現金及び現金同等物の期末残高 − 当期末の貸借対照表の現金及び預金」です。3本とも差額0（✓一致）なら、このキャッシュ・フロー計算書は貸借対照表と完全に整合しています。差額が出たときは、まず②の貸借対照表の入力を見直してください。</t>
        </is>
      </c>
    </row>
    <row r="93" ht="56" customHeight="1">
      <c r="A93" s="33" t="inlineStr">
        <is>
          <t>※1 この無料版は、増減を「純額」で表示します。固定資産の取得額と売却収入、借入れによる収入と返済による支出を分けて表示（総額表示）することはできません。金融商品取引法の適用を受ける会社の開示用ではなく、社内管理・銀行説明・顧問先説明のための簡易版としてお使いください。</t>
        </is>
      </c>
    </row>
    <row r="94" ht="28" customHeight="1">
      <c r="A94" s="33" t="inlineStr">
        <is>
          <t>※2 貸倒引当金は「売上債権」を引当金控除後の純額で入力してください。賞与引当金・退職給付引当金は「引当金」の行にまとめて入力すると、営業CFで自動調整されます。</t>
        </is>
      </c>
    </row>
    <row r="95" ht="28" customHeight="1">
      <c r="A95" s="33" t="inlineStr">
        <is>
          <t>※3 「配当金の支払額」は 当期純利益 − 利益剰余金の増加額 で自動計算しています。剰余金の振替や過年度修正があるときは、実際の配当額とずれます。</t>
        </is>
      </c>
    </row>
    <row r="96" ht="28" customHeight="1">
      <c r="A96" s="33" t="inlineStr">
        <is>
          <t>※4 本シートの数値は参考値です。税務・会計上の最終的な判断は税理士等の専門家にご相談ください。本シートの利用により生じた損害について、作成者は責任を負いかねます。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mergeCells count="64">
    <mergeCell ref="A83:E83"/>
    <mergeCell ref="B47:C47"/>
    <mergeCell ref="B54:C54"/>
    <mergeCell ref="B62:C62"/>
    <mergeCell ref="B72:C72"/>
    <mergeCell ref="C5:D5"/>
    <mergeCell ref="B46:C46"/>
    <mergeCell ref="A1:E1"/>
    <mergeCell ref="B66:C66"/>
    <mergeCell ref="A94:E94"/>
    <mergeCell ref="A63:D63"/>
    <mergeCell ref="B56:C56"/>
    <mergeCell ref="B71:C71"/>
    <mergeCell ref="B43:C43"/>
    <mergeCell ref="B58:C58"/>
    <mergeCell ref="B39:C39"/>
    <mergeCell ref="B52:C52"/>
    <mergeCell ref="B70:C70"/>
    <mergeCell ref="B48:C48"/>
    <mergeCell ref="D77:E77"/>
    <mergeCell ref="B86:C86"/>
    <mergeCell ref="A87:E87"/>
    <mergeCell ref="D76:E76"/>
    <mergeCell ref="B67:C67"/>
    <mergeCell ref="A41:E41"/>
    <mergeCell ref="A90:E90"/>
    <mergeCell ref="B61:C61"/>
    <mergeCell ref="A59:D59"/>
    <mergeCell ref="B60:C60"/>
    <mergeCell ref="A84:E84"/>
    <mergeCell ref="C82:E82"/>
    <mergeCell ref="B57:C57"/>
    <mergeCell ref="A74:E74"/>
    <mergeCell ref="A80:E80"/>
    <mergeCell ref="B53:C53"/>
    <mergeCell ref="D75:E75"/>
    <mergeCell ref="C81:E81"/>
    <mergeCell ref="B69:C69"/>
    <mergeCell ref="B38:C38"/>
    <mergeCell ref="B44:C44"/>
    <mergeCell ref="A95:E95"/>
    <mergeCell ref="A2:E2"/>
    <mergeCell ref="B34:C34"/>
    <mergeCell ref="B37:C37"/>
    <mergeCell ref="C78:E78"/>
    <mergeCell ref="A32:E32"/>
    <mergeCell ref="A8:E8"/>
    <mergeCell ref="B49:C49"/>
    <mergeCell ref="B65:C65"/>
    <mergeCell ref="B55:C55"/>
    <mergeCell ref="B68:C68"/>
    <mergeCell ref="A4:E4"/>
    <mergeCell ref="B64:C64"/>
    <mergeCell ref="B33:C33"/>
    <mergeCell ref="A96:E96"/>
    <mergeCell ref="B51:C51"/>
    <mergeCell ref="B45:C45"/>
    <mergeCell ref="B89:C89"/>
    <mergeCell ref="B36:C36"/>
    <mergeCell ref="B50:C50"/>
    <mergeCell ref="A93:E93"/>
    <mergeCell ref="A42:D42"/>
    <mergeCell ref="B35:C35"/>
    <mergeCell ref="A92:E92"/>
  </mergeCells>
  <dataValidations count="2">
    <dataValidation sqref="C10:D28 D33:D34 D36:D39" showDropDown="0" showInputMessage="0" showErrorMessage="1" allowBlank="1" errorTitle="入力エラー" error="金額は数値で入力してください。&#10;マイナスの金額は △ ではなく - を付けて入力します（例：-500000）。" type="decimal" operator="between">
      <formula1>-999999999999</formula1>
      <formula2>999999999999</formula2>
    </dataValidation>
    <dataValidation sqref="C6:D6" showDropDown="0" showInputMessage="0" showErrorMessage="1" allowBlank="1" errorTitle="入力エラー" error="日付を入力してください（例：2026/4/1）。" type="date" operator="between">
      <formula1>DATE(1990,1,1)</formula1>
      <formula2>DATE(2100,12,31)</formula2>
    </dataValidation>
  </dataValidations>
  <pageMargins left="0.4" right="0.4" top="0.5" bottom="0.5" header="0.5" footer="0.5"/>
  <pageSetup orientation="portrait" paperSize="9" fitToHeight="0" fitToWidth="1"/>
  <rowBreaks count="2" manualBreakCount="2">
    <brk id="40" min="0" max="16383" man="1"/>
    <brk id="73" min="0" max="16383" man="1"/>
  </rowBreaks>
</worksheet>
</file>

<file path=xl/worksheets/sheet2.xml><?xml version="1.0" encoding="utf-8"?>
<worksheet xmlns="http://schemas.openxmlformats.org/spreadsheetml/2006/main">
  <sheetPr>
    <tabColor rgb="0070AD47"/>
    <outlinePr summaryBelow="1" summaryRight="1"/>
    <pageSetUpPr fitToPage="1"/>
  </sheetPr>
  <dimension ref="A1:G96"/>
  <sheetViews>
    <sheetView showGridLines="0" workbookViewId="0">
      <selection activeCell="C5" sqref="C5"/>
    </sheetView>
  </sheetViews>
  <sheetFormatPr baseColWidth="8" defaultRowHeight="15"/>
  <cols>
    <col width="3" customWidth="1" min="1" max="1"/>
    <col width="40" customWidth="1" min="2" max="2"/>
    <col width="16" customWidth="1" min="3" max="3"/>
    <col width="16" customWidth="1" min="4" max="4"/>
    <col width="2" customWidth="1" min="5" max="5"/>
    <col width="2" customWidth="1" min="6" max="6"/>
    <col width="56" customWidth="1" min="7" max="7"/>
  </cols>
  <sheetData>
    <row r="1" ht="28" customHeight="1">
      <c r="A1" s="1" t="inlineStr">
        <is>
          <t>キャッシュ・フロー計算書（間接法）</t>
        </is>
      </c>
    </row>
    <row r="2">
      <c r="A2" s="2" t="inlineStr">
        <is>
          <t>無料版 v1.0　｜　青いセルに決算書の数値を入れると、CF計算書・検算・診断が自動で出ます</t>
        </is>
      </c>
    </row>
    <row r="4" ht="22" customHeight="1">
      <c r="A4" s="3" t="inlineStr">
        <is>
          <t>① 会社名と会計期間を入力してください（青いセル）</t>
        </is>
      </c>
      <c r="G4" s="4" t="inlineStr">
        <is>
          <t>▼ 入力チェック（画面のみ。印刷されません）</t>
        </is>
      </c>
    </row>
    <row r="5" ht="18" customHeight="1">
      <c r="B5" s="5" t="inlineStr">
        <is>
          <t>会社名</t>
        </is>
      </c>
      <c r="C5" s="6" t="inlineStr">
        <is>
          <t>サンプル商事株式会社</t>
        </is>
      </c>
      <c r="D5" s="7" t="n"/>
      <c r="G5" s="8">
        <f>IF($C$5="","▲ 会社名を入力してください","✓ OK")</f>
        <v/>
      </c>
    </row>
    <row r="6" ht="18" customHeight="1">
      <c r="B6" s="5" t="inlineStr">
        <is>
          <t>当期の会計期間（自 → 至）</t>
        </is>
      </c>
      <c r="C6" s="9" t="n">
        <v>46113</v>
      </c>
      <c r="D6" s="9" t="n">
        <v>46477</v>
      </c>
      <c r="G6" s="8">
        <f>IF(OR($C$6="",$D$6=""),"▲ 会計期間を入力してください",IF($D$6&lt;=$C$6,"▲ 期末日が期首日より前になっています","✓ OK"))</f>
        <v/>
      </c>
    </row>
    <row r="8" ht="22" customHeight="1">
      <c r="A8" s="3" t="inlineStr">
        <is>
          <t>② 貸借対照表（前期末・当期末）の数値を入力してください</t>
        </is>
      </c>
    </row>
    <row r="9" ht="20" customHeight="1">
      <c r="B9" s="10" t="inlineStr">
        <is>
          <t>科　目</t>
        </is>
      </c>
      <c r="C9" s="11" t="inlineStr">
        <is>
          <t>前期末</t>
        </is>
      </c>
      <c r="D9" s="11" t="inlineStr">
        <is>
          <t>当期末</t>
        </is>
      </c>
    </row>
    <row r="10" ht="18" customHeight="1">
      <c r="B10" s="5" t="inlineStr">
        <is>
          <t>【資産】現金及び預金</t>
        </is>
      </c>
      <c r="C10" s="12" t="n">
        <v>32000000</v>
      </c>
      <c r="D10" s="12" t="n">
        <v>41500000</v>
      </c>
      <c r="G10" s="8">
        <f>IF(COUNT($C$10:$D$16)+COUNT($C$18:$D$24)+COUNT($C$26:$D$28)+COUNT($D$33:$D$34)+COUNT($D$36:$D$39)=0,"",IF(OR($C$10&lt;0,$D$10&lt;0),"▲ 現金及び預金がマイナスです","✓ OK"))</f>
        <v/>
      </c>
    </row>
    <row r="11" ht="18" customHeight="1">
      <c r="B11" s="5" t="inlineStr">
        <is>
          <t xml:space="preserve">　売上債権（受取手形・売掛金）</t>
        </is>
      </c>
      <c r="C11" s="12" t="n">
        <v>48000000</v>
      </c>
      <c r="D11" s="12" t="n">
        <v>52000000</v>
      </c>
    </row>
    <row r="12" ht="18" customHeight="1">
      <c r="B12" s="5" t="inlineStr">
        <is>
          <t xml:space="preserve">　棚卸資産</t>
        </is>
      </c>
      <c r="C12" s="12" t="n">
        <v>21000000</v>
      </c>
      <c r="D12" s="12" t="n">
        <v>23500000</v>
      </c>
    </row>
    <row r="13" ht="18" customHeight="1">
      <c r="B13" s="5" t="inlineStr">
        <is>
          <t xml:space="preserve">　その他の流動資産</t>
        </is>
      </c>
      <c r="C13" s="12" t="n">
        <v>3000000</v>
      </c>
      <c r="D13" s="12" t="n">
        <v>2600000</v>
      </c>
    </row>
    <row r="14" ht="18" customHeight="1">
      <c r="B14" s="5" t="inlineStr">
        <is>
          <t xml:space="preserve">　有形固定資産（帳簿価額）</t>
        </is>
      </c>
      <c r="C14" s="12" t="n">
        <v>85000000</v>
      </c>
      <c r="D14" s="12" t="n">
        <v>82000000</v>
      </c>
    </row>
    <row r="15" ht="18" customHeight="1">
      <c r="B15" s="5" t="inlineStr">
        <is>
          <t xml:space="preserve">　無形固定資産</t>
        </is>
      </c>
      <c r="C15" s="12" t="n">
        <v>4000000</v>
      </c>
      <c r="D15" s="12" t="n">
        <v>3200000</v>
      </c>
    </row>
    <row r="16" ht="18" customHeight="1">
      <c r="B16" s="5" t="inlineStr">
        <is>
          <t xml:space="preserve">　投資その他の資産</t>
        </is>
      </c>
      <c r="C16" s="12" t="n">
        <v>12000000</v>
      </c>
      <c r="D16" s="12" t="n">
        <v>12500000</v>
      </c>
    </row>
    <row r="17" ht="18" customHeight="1">
      <c r="B17" s="13" t="inlineStr">
        <is>
          <t>資産合計</t>
        </is>
      </c>
      <c r="C17" s="14">
        <f>SUM(C10:C16)</f>
        <v/>
      </c>
      <c r="D17" s="14">
        <f>SUM(D10:D16)</f>
        <v/>
      </c>
      <c r="G17" s="8">
        <f>IF(COUNT($C$10:$D$16)+COUNT($C$18:$D$24)+COUNT($C$26:$D$28)+COUNT($D$33:$D$34)+COUNT($D$36:$D$39)=0,"",IF($C$17=$C$30,"✓ 前期の貸借は一致しています","▲ 前期の貸借が "&amp;TEXT($C$17-$C$30,"#,##0;△#,##0")&amp;" 円ずれています"))</f>
        <v/>
      </c>
    </row>
    <row r="18" ht="18" customHeight="1">
      <c r="B18" s="5" t="inlineStr">
        <is>
          <t>【負債】仕入債務（支払手形・買掛金）</t>
        </is>
      </c>
      <c r="C18" s="12" t="n">
        <v>34000000</v>
      </c>
      <c r="D18" s="12" t="n">
        <v>37500000</v>
      </c>
    </row>
    <row r="19" ht="18" customHeight="1">
      <c r="B19" s="5" t="inlineStr">
        <is>
          <t xml:space="preserve">　その他の流動負債</t>
        </is>
      </c>
      <c r="C19" s="12" t="n">
        <v>9000000</v>
      </c>
      <c r="D19" s="12" t="n">
        <v>9800000</v>
      </c>
    </row>
    <row r="20" ht="18" customHeight="1">
      <c r="B20" s="5" t="inlineStr">
        <is>
          <t xml:space="preserve">　未払法人税等</t>
        </is>
      </c>
      <c r="C20" s="12" t="n">
        <v>4200000</v>
      </c>
      <c r="D20" s="12" t="n">
        <v>5600000</v>
      </c>
    </row>
    <row r="21" ht="18" customHeight="1">
      <c r="B21" s="5" t="inlineStr">
        <is>
          <t xml:space="preserve">　短期借入金（1年内返済分を含む）</t>
        </is>
      </c>
      <c r="C21" s="12" t="n">
        <v>20000000</v>
      </c>
      <c r="D21" s="12" t="n">
        <v>20000000</v>
      </c>
    </row>
    <row r="22" ht="18" customHeight="1">
      <c r="B22" s="5" t="inlineStr">
        <is>
          <t xml:space="preserve">　長期借入金</t>
        </is>
      </c>
      <c r="C22" s="12" t="n">
        <v>62000000</v>
      </c>
      <c r="D22" s="12" t="n">
        <v>54000000</v>
      </c>
    </row>
    <row r="23" ht="18" customHeight="1">
      <c r="B23" s="5" t="inlineStr">
        <is>
          <t xml:space="preserve">　引当金（賞与・退職給付など）</t>
        </is>
      </c>
      <c r="C23" s="12" t="n">
        <v>6000000</v>
      </c>
      <c r="D23" s="12" t="n">
        <v>6800000</v>
      </c>
    </row>
    <row r="24" ht="18" customHeight="1">
      <c r="B24" s="5" t="inlineStr">
        <is>
          <t xml:space="preserve">　その他の固定負債</t>
        </is>
      </c>
      <c r="C24" s="12" t="n">
        <v>2000000</v>
      </c>
      <c r="D24" s="12" t="n">
        <v>2000000</v>
      </c>
    </row>
    <row r="25" ht="18" customHeight="1">
      <c r="B25" s="13" t="inlineStr">
        <is>
          <t>負債合計</t>
        </is>
      </c>
      <c r="C25" s="14">
        <f>SUM(C18:C24)</f>
        <v/>
      </c>
      <c r="D25" s="14">
        <f>SUM(D18:D24)</f>
        <v/>
      </c>
    </row>
    <row r="26" ht="18" customHeight="1">
      <c r="B26" s="5" t="inlineStr">
        <is>
          <t>【純資産】資本金・資本剰余金</t>
        </is>
      </c>
      <c r="C26" s="12" t="n">
        <v>30000000</v>
      </c>
      <c r="D26" s="12" t="n">
        <v>30000000</v>
      </c>
    </row>
    <row r="27" ht="18" customHeight="1">
      <c r="B27" s="5" t="inlineStr">
        <is>
          <t xml:space="preserve">　利益剰余金</t>
        </is>
      </c>
      <c r="C27" s="12" t="n">
        <v>36800000</v>
      </c>
      <c r="D27" s="12" t="n">
        <v>50600000</v>
      </c>
    </row>
    <row r="28" ht="18" customHeight="1">
      <c r="B28" s="5" t="inlineStr">
        <is>
          <t xml:space="preserve">　その他の純資産（自己株式△など）</t>
        </is>
      </c>
      <c r="C28" s="12" t="n">
        <v>1000000</v>
      </c>
      <c r="D28" s="12" t="n">
        <v>1000000</v>
      </c>
    </row>
    <row r="29" ht="18" customHeight="1">
      <c r="B29" s="13" t="inlineStr">
        <is>
          <t>純資産合計</t>
        </is>
      </c>
      <c r="C29" s="14">
        <f>SUM(C26:C28)</f>
        <v/>
      </c>
      <c r="D29" s="14">
        <f>SUM(D26:D28)</f>
        <v/>
      </c>
    </row>
    <row r="30" ht="18" customHeight="1">
      <c r="B30" s="13" t="inlineStr">
        <is>
          <t>負債・純資産合計</t>
        </is>
      </c>
      <c r="C30" s="15">
        <f>C25+C29</f>
        <v/>
      </c>
      <c r="D30" s="15">
        <f>D25+D29</f>
        <v/>
      </c>
      <c r="G30" s="8">
        <f>IF(COUNT($C$10:$D$16)+COUNT($C$18:$D$24)+COUNT($C$26:$D$28)+COUNT($D$33:$D$34)+COUNT($D$36:$D$39)=0,"",IF($D$17=$D$30,"✓ 当期の貸借は一致しています","▲ 当期の貸借が "&amp;TEXT($D$17-$D$30,"#,##0;△#,##0")&amp;" 円ずれています"))</f>
        <v/>
      </c>
    </row>
    <row r="32" ht="22" customHeight="1">
      <c r="A32" s="3" t="inlineStr">
        <is>
          <t>③ 損益計算書などの数値を入力してください（当期分のみ）</t>
        </is>
      </c>
    </row>
    <row r="33" ht="18" customHeight="1">
      <c r="B33" s="5" t="inlineStr">
        <is>
          <t>税引前当期純利益（赤字は△でマイナス入力）</t>
        </is>
      </c>
      <c r="D33" s="12" t="n">
        <v>22000000</v>
      </c>
    </row>
    <row r="34" ht="18" customHeight="1">
      <c r="B34" s="5" t="inlineStr">
        <is>
          <t>法人税、住民税及び事業税（損益計算書の金額）</t>
        </is>
      </c>
      <c r="D34" s="12" t="n">
        <v>6600000</v>
      </c>
    </row>
    <row r="35" ht="18" customHeight="1">
      <c r="B35" s="5" t="inlineStr">
        <is>
          <t>当期純利益（自動計算）</t>
        </is>
      </c>
      <c r="D35" s="16">
        <f>$D$33-$D$34</f>
        <v/>
      </c>
    </row>
    <row r="36" ht="18" customHeight="1">
      <c r="B36" s="5" t="inlineStr">
        <is>
          <t>減価償却費（有形＋無形。販管費・製造原価の合計）</t>
        </is>
      </c>
      <c r="D36" s="12" t="n">
        <v>9800000</v>
      </c>
      <c r="G36" s="8">
        <f>IF($D$36="","▲ 減価償却費を入力してください（0のときは 0 と入力）",IF($D$36&lt;0,"▲ 減価償却費はプラスで入力してください","✓ OK"))</f>
        <v/>
      </c>
    </row>
    <row r="37" ht="18" customHeight="1">
      <c r="B37" s="5" t="inlineStr">
        <is>
          <t>受取利息及び受取配当金</t>
        </is>
      </c>
      <c r="D37" s="12" t="n">
        <v>120000</v>
      </c>
    </row>
    <row r="38" ht="18" customHeight="1">
      <c r="B38" s="5" t="inlineStr">
        <is>
          <t>支払利息</t>
        </is>
      </c>
      <c r="D38" s="12" t="n">
        <v>980000</v>
      </c>
    </row>
    <row r="39" ht="18" customHeight="1">
      <c r="B39" s="5" t="inlineStr">
        <is>
          <t>固定資産売却損益（売却益は＋、売却損は△でマイナス入力）</t>
        </is>
      </c>
      <c r="D39" s="12" t="n">
        <v>300000</v>
      </c>
      <c r="G39" s="8">
        <f>IF($D$39="","",IF($D$39&lt;&gt;0,"※ 売却損益を入れた分は、投資CFの「取得による支出（純額）」で自動調整されます","✓ OK"))</f>
        <v/>
      </c>
    </row>
    <row r="41" ht="22" customHeight="1">
      <c r="A41" s="3" t="inlineStr">
        <is>
          <t>④ キャッシュ・フロー計算書（間接法・自動作成）</t>
        </is>
      </c>
    </row>
    <row r="42" ht="20" customHeight="1">
      <c r="A42" s="17" t="inlineStr">
        <is>
          <t>Ⅰ　営業活動によるキャッシュ・フロー</t>
        </is>
      </c>
    </row>
    <row r="43" ht="18" customHeight="1">
      <c r="B43" s="18" t="inlineStr">
        <is>
          <t>税引前当期純利益</t>
        </is>
      </c>
      <c r="D43" s="19">
        <f>$D$33</f>
        <v/>
      </c>
    </row>
    <row r="44" ht="18" customHeight="1">
      <c r="B44" s="18" t="inlineStr">
        <is>
          <t>減価償却費</t>
        </is>
      </c>
      <c r="D44" s="19">
        <f>$D$36</f>
        <v/>
      </c>
    </row>
    <row r="45" ht="18" customHeight="1">
      <c r="B45" s="18" t="inlineStr">
        <is>
          <t>引当金の増減額（△は減少）</t>
        </is>
      </c>
      <c r="D45" s="19">
        <f>($D$23-$C$23)</f>
        <v/>
      </c>
    </row>
    <row r="46" ht="18" customHeight="1">
      <c r="B46" s="18" t="inlineStr">
        <is>
          <t>受取利息及び受取配当金</t>
        </is>
      </c>
      <c r="D46" s="19">
        <f>-$D$37</f>
        <v/>
      </c>
    </row>
    <row r="47" ht="18" customHeight="1">
      <c r="B47" s="18" t="inlineStr">
        <is>
          <t>支払利息</t>
        </is>
      </c>
      <c r="D47" s="19">
        <f>$D$38</f>
        <v/>
      </c>
    </row>
    <row r="48" ht="18" customHeight="1">
      <c r="B48" s="18" t="inlineStr">
        <is>
          <t>固定資産売却損益（△は売却益）</t>
        </is>
      </c>
      <c r="D48" s="19">
        <f>-$D$39</f>
        <v/>
      </c>
    </row>
    <row r="49" ht="18" customHeight="1">
      <c r="B49" s="18" t="inlineStr">
        <is>
          <t>売上債権の増減額（△は増加）</t>
        </is>
      </c>
      <c r="D49" s="19">
        <f>-($D$11-$C$11)</f>
        <v/>
      </c>
    </row>
    <row r="50" ht="18" customHeight="1">
      <c r="B50" s="18" t="inlineStr">
        <is>
          <t>棚卸資産の増減額（△は増加）</t>
        </is>
      </c>
      <c r="D50" s="19">
        <f>-($D$12-$C$12)</f>
        <v/>
      </c>
    </row>
    <row r="51" ht="18" customHeight="1">
      <c r="B51" s="18" t="inlineStr">
        <is>
          <t>その他の流動資産の増減額（△は増加）</t>
        </is>
      </c>
      <c r="D51" s="19">
        <f>-($D$13-$C$13)</f>
        <v/>
      </c>
    </row>
    <row r="52" ht="18" customHeight="1">
      <c r="B52" s="18" t="inlineStr">
        <is>
          <t>仕入債務の増減額（△は減少）</t>
        </is>
      </c>
      <c r="D52" s="19">
        <f>($D$18-$C$18)</f>
        <v/>
      </c>
    </row>
    <row r="53" ht="18" customHeight="1">
      <c r="B53" s="18" t="inlineStr">
        <is>
          <t>その他の流動負債の増減額（△は減少）</t>
        </is>
      </c>
      <c r="D53" s="19">
        <f>($D$19-$C$19)</f>
        <v/>
      </c>
    </row>
    <row r="54" ht="18" customHeight="1">
      <c r="B54" s="20" t="inlineStr">
        <is>
          <t>小　計</t>
        </is>
      </c>
      <c r="C54" s="21" t="n"/>
      <c r="D54" s="22">
        <f>SUM(D43:D53)</f>
        <v/>
      </c>
    </row>
    <row r="55" ht="18" customHeight="1">
      <c r="B55" s="18" t="inlineStr">
        <is>
          <t>利息及び配当金の受取額</t>
        </is>
      </c>
      <c r="D55" s="19">
        <f>$D$37</f>
        <v/>
      </c>
    </row>
    <row r="56" ht="18" customHeight="1">
      <c r="B56" s="18" t="inlineStr">
        <is>
          <t>利息の支払額</t>
        </is>
      </c>
      <c r="D56" s="19">
        <f>-$D$38</f>
        <v/>
      </c>
    </row>
    <row r="57" ht="18" customHeight="1">
      <c r="B57" s="18" t="inlineStr">
        <is>
          <t>法人税等の支払額</t>
        </is>
      </c>
      <c r="D57" s="19">
        <f>-($D$34-($D$20-$C$20))</f>
        <v/>
      </c>
    </row>
    <row r="58" ht="18" customHeight="1">
      <c r="B58" s="13" t="inlineStr">
        <is>
          <t>営業活動によるキャッシュ・フロー</t>
        </is>
      </c>
      <c r="C58" s="23" t="n"/>
      <c r="D58" s="14">
        <f>D54+SUM(D55:D57)</f>
        <v/>
      </c>
    </row>
    <row r="59" ht="20" customHeight="1">
      <c r="A59" s="17" t="inlineStr">
        <is>
          <t>Ⅱ　投資活動によるキャッシュ・フロー</t>
        </is>
      </c>
    </row>
    <row r="60" ht="18" customHeight="1">
      <c r="B60" s="18" t="inlineStr">
        <is>
          <t>有形・無形固定資産の取得による支出（純額）</t>
        </is>
      </c>
      <c r="D60" s="19">
        <f>-(($D$14+$D$15)-($C$14+$C$15)+$D$36)+$D$39</f>
        <v/>
      </c>
    </row>
    <row r="61" ht="18" customHeight="1">
      <c r="B61" s="18" t="inlineStr">
        <is>
          <t>投資その他の資産の増減額（△は増加）</t>
        </is>
      </c>
      <c r="D61" s="19">
        <f>-($D$16-$C$16)</f>
        <v/>
      </c>
    </row>
    <row r="62" ht="18" customHeight="1">
      <c r="B62" s="13" t="inlineStr">
        <is>
          <t>投資活動によるキャッシュ・フロー</t>
        </is>
      </c>
      <c r="C62" s="23" t="n"/>
      <c r="D62" s="14">
        <f>SUM(D60:D61)</f>
        <v/>
      </c>
    </row>
    <row r="63" ht="20" customHeight="1">
      <c r="A63" s="17" t="inlineStr">
        <is>
          <t>Ⅲ　財務活動によるキャッシュ・フロー</t>
        </is>
      </c>
    </row>
    <row r="64" ht="18" customHeight="1">
      <c r="B64" s="18" t="inlineStr">
        <is>
          <t>短期借入金の純増減額</t>
        </is>
      </c>
      <c r="D64" s="19">
        <f>($D$21-$C$21)</f>
        <v/>
      </c>
    </row>
    <row r="65" ht="18" customHeight="1">
      <c r="B65" s="18" t="inlineStr">
        <is>
          <t>長期借入金の純増減額</t>
        </is>
      </c>
      <c r="D65" s="19">
        <f>($D$22-$C$22)</f>
        <v/>
      </c>
    </row>
    <row r="66" ht="18" customHeight="1">
      <c r="B66" s="18" t="inlineStr">
        <is>
          <t>その他の固定負債の増減額</t>
        </is>
      </c>
      <c r="D66" s="19">
        <f>($D$24-$C$24)</f>
        <v/>
      </c>
    </row>
    <row r="67" ht="18" customHeight="1">
      <c r="B67" s="18" t="inlineStr">
        <is>
          <t>株式の発行等による収入（純資産の増減）</t>
        </is>
      </c>
      <c r="D67" s="19">
        <f>($D$26-$C$26)+($D$28-$C$28)</f>
        <v/>
      </c>
    </row>
    <row r="68" ht="18" customHeight="1">
      <c r="B68" s="18" t="inlineStr">
        <is>
          <t>配当金の支払額（自動計算）</t>
        </is>
      </c>
      <c r="D68" s="19">
        <f>-($D$35-($D$27-$C$27))</f>
        <v/>
      </c>
      <c r="G68" s="8">
        <f>IF(COUNT($C$10:$D$16)+COUNT($C$18:$D$24)+COUNT($C$26:$D$28)+COUNT($D$33:$D$34)+COUNT($D$36:$D$39)=0,"",IF(D68=0,"✓ 配当なし","※ 配当金 "&amp;TEXT(-D68,"#,##0")&amp;" 円＝当期純利益－利益剰余金の増加額。剰余金の振替があるときは金額がずれます"))</f>
        <v/>
      </c>
    </row>
    <row r="69" ht="18" customHeight="1">
      <c r="B69" s="13" t="inlineStr">
        <is>
          <t>財務活動によるキャッシュ・フロー</t>
        </is>
      </c>
      <c r="C69" s="23" t="n"/>
      <c r="D69" s="14">
        <f>SUM(D64:D68)</f>
        <v/>
      </c>
    </row>
    <row r="70" ht="20" customHeight="1">
      <c r="B70" s="24" t="inlineStr">
        <is>
          <t>Ⅳ　現金及び現金同等物の増減額（△は減少）</t>
        </is>
      </c>
      <c r="C70" s="21" t="n"/>
      <c r="D70" s="22">
        <f>D58+D62+D69</f>
        <v/>
      </c>
    </row>
    <row r="71" ht="20" customHeight="1">
      <c r="B71" s="24" t="inlineStr">
        <is>
          <t>Ⅴ　現金及び現金同等物の期首残高</t>
        </is>
      </c>
      <c r="C71" s="21" t="n"/>
      <c r="D71" s="16">
        <f>$C$10</f>
        <v/>
      </c>
    </row>
    <row r="72" ht="20" customHeight="1">
      <c r="B72" s="25" t="inlineStr">
        <is>
          <t>Ⅵ　現金及び現金同等物の期末残高</t>
        </is>
      </c>
      <c r="C72" s="26" t="n"/>
      <c r="D72" s="27">
        <f>D70+D71</f>
        <v/>
      </c>
      <c r="G72" s="8">
        <f>IF(COUNT($C$10:$D$16)+COUNT($C$18:$D$24)+COUNT($C$26:$D$28)+COUNT($D$33:$D$34)+COUNT($D$36:$D$39)=0,"",IF(D72=$D$10,"✓ 期末残高は当期B/Sの現金及び預金と一致しています","▲ 差額 "&amp;TEXT(D72-$D$10,"#,##0;△#,##0")&amp;" 円。まず②の貸借を確認してください"))</f>
        <v/>
      </c>
    </row>
    <row r="74" ht="22" customHeight="1">
      <c r="A74" s="3" t="inlineStr">
        <is>
          <t>⑤ 検算（ここが全部 ✓ なら、数字は必ず合っています）</t>
        </is>
      </c>
    </row>
    <row r="75" ht="18" customHeight="1">
      <c r="B75" s="5" t="inlineStr">
        <is>
          <t>前期の貸借対照表の貸借差額</t>
        </is>
      </c>
      <c r="C75" s="19">
        <f>$C$17-$C$30</f>
        <v/>
      </c>
      <c r="D75" s="28">
        <f>IF(C75=0,"✓ 一致","▲ 不一致")</f>
        <v/>
      </c>
    </row>
    <row r="76" ht="18" customHeight="1">
      <c r="B76" s="5" t="inlineStr">
        <is>
          <t>当期の貸借対照表の貸借差額</t>
        </is>
      </c>
      <c r="C76" s="19">
        <f>$D$17-$D$30</f>
        <v/>
      </c>
      <c r="D76" s="28">
        <f>IF(C76=0,"✓ 一致","▲ 不一致")</f>
        <v/>
      </c>
    </row>
    <row r="77" ht="18" customHeight="1">
      <c r="B77" s="5" t="inlineStr">
        <is>
          <t>CF期末残高 − 当期末の現金</t>
        </is>
      </c>
      <c r="C77" s="19">
        <f>D72-$D$10</f>
        <v/>
      </c>
      <c r="D77" s="28">
        <f>IF(C77=0,"✓ 一致","▲ 差額あり")</f>
        <v/>
      </c>
    </row>
    <row r="78" ht="22" customHeight="1">
      <c r="B78" s="13" t="inlineStr">
        <is>
          <t>総合判定</t>
        </is>
      </c>
      <c r="C78" s="29">
        <f>IF(COUNT($C$10:$D$16)+COUNT($C$18:$D$24)+COUNT($C$26:$D$28)+COUNT($D$33:$D$34)+COUNT($D$36:$D$39)=0,"未入力",IF(AND(C75=0,C76=0,C77=0),"✓ すべて一致しています","▲ 要確認"))</f>
        <v/>
      </c>
      <c r="D78" s="23" t="n"/>
      <c r="E78" s="23" t="n"/>
    </row>
    <row r="80" ht="22" customHeight="1">
      <c r="A80" s="3" t="inlineStr">
        <is>
          <t>⑥ キャッシュ・フローのパターン診断（自動）</t>
        </is>
      </c>
    </row>
    <row r="81" ht="24" customHeight="1">
      <c r="B81" s="28" t="inlineStr">
        <is>
          <t>CFパターン（営業／投資／財務の符号）</t>
        </is>
      </c>
      <c r="C81" s="30">
        <f>IF(OR(COUNT($C$10:$D$16)+COUNT($C$18:$D$24)+COUNT($C$26:$D$28)+COUNT($D$33:$D$34)+COUNT($D$36:$D$39)=0,AND($D$58=0,$D$62=0,$D$69=0)),"（数値を入力すると診断が出ます）",IFERROR(VLOOKUP(IF(D58&gt;=0,"1","0")&amp;IF(D62&gt;=0,"1","0")&amp;IF(D69&gt;=0,"1","0"),診断コメント一覧!$A$4:$H$11,5,FALSE),"—"))</f>
        <v/>
      </c>
    </row>
    <row r="82" ht="20" customHeight="1">
      <c r="B82" s="28" t="inlineStr">
        <is>
          <t>評価</t>
        </is>
      </c>
      <c r="C82" s="31">
        <f>IF(OR(COUNT($C$10:$D$16)+COUNT($C$18:$D$24)+COUNT($C$26:$D$28)+COUNT($D$33:$D$34)+COUNT($D$36:$D$39)=0,AND($D$58=0,$D$62=0,$D$69=0)),"",IFERROR(VLOOKUP(IF(D58&gt;=0,"1","0")&amp;IF(D62&gt;=0,"1","0")&amp;IF(D69&gt;=0,"1","0"),診断コメント一覧!$A$4:$H$11,6,FALSE),"—"))</f>
        <v/>
      </c>
    </row>
    <row r="83" ht="42" customHeight="1">
      <c r="A83" s="32">
        <f>IF(OR(COUNT($C$10:$D$16)+COUNT($C$18:$D$24)+COUNT($C$26:$D$28)+COUNT($D$33:$D$34)+COUNT($D$36:$D$39)=0,AND($D$58=0,$D$62=0,$D$69=0)),"",IFERROR(VLOOKUP(IF(D58&gt;=0,"1","0")&amp;IF(D62&gt;=0,"1","0")&amp;IF(D69&gt;=0,"1","0"),診断コメント一覧!$A$4:$H$11,7,FALSE),"—"))</f>
        <v/>
      </c>
    </row>
    <row r="84" ht="42" customHeight="1">
      <c r="A84" s="32">
        <f>IF(OR(COUNT($C$10:$D$16)+COUNT($C$18:$D$24)+COUNT($C$26:$D$28)+COUNT($D$33:$D$34)+COUNT($D$36:$D$39)=0,AND($D$58=0,$D$62=0,$D$69=0)),"",IFERROR(VLOOKUP(IF(D58&gt;=0,"1","0")&amp;IF(D62&gt;=0,"1","0")&amp;IF(D69&gt;=0,"1","0"),診断コメント一覧!$A$4:$H$11,8,FALSE),"—"))</f>
        <v/>
      </c>
    </row>
    <row r="86" ht="18" customHeight="1">
      <c r="B86" s="28" t="inlineStr">
        <is>
          <t>フリー・キャッシュ・フロー（営業CF ＋ 投資CF）</t>
        </is>
      </c>
      <c r="D86" s="16">
        <f>D58+D62</f>
        <v/>
      </c>
    </row>
    <row r="87" ht="30" customHeight="1">
      <c r="A87" s="32">
        <f>IF(OR(COUNT($C$10:$D$16)+COUNT($C$18:$D$24)+COUNT($C$26:$D$28)+COUNT($D$33:$D$34)+COUNT($D$36:$D$39)=0,AND($D$58=0,$D$62=0,$D$69=0)),"",IF(D86&gt;0,診断コメント一覧!$B$15,IF(D86=0,診断コメント一覧!$B$16,診断コメント一覧!$B$17)))</f>
        <v/>
      </c>
    </row>
    <row r="89" ht="18" customHeight="1">
      <c r="B89" s="28" t="inlineStr">
        <is>
          <t>営業CF − 当期純利益（利益と現金のズレ）</t>
        </is>
      </c>
      <c r="D89" s="16">
        <f>D58-D35</f>
        <v/>
      </c>
    </row>
    <row r="90" ht="30" customHeight="1">
      <c r="A90" s="32">
        <f>IF(OR(COUNT($C$10:$D$16)+COUNT($C$18:$D$24)+COUNT($C$26:$D$28)+COUNT($D$33:$D$34)+COUNT($D$36:$D$39)=0,AND($D$58=0,$D$62=0,$D$69=0)),"",IF(D89&gt;=0,診断コメント一覧!$B$21,IF(D58&gt;=0,診断コメント一覧!$B$22,診断コメント一覧!$B$23)))</f>
        <v/>
      </c>
    </row>
    <row r="92" ht="44" customHeight="1">
      <c r="A92" s="33" t="inlineStr">
        <is>
          <t>※ 検算の3本目は「Ⅵ 現金及び現金同等物の期末残高 − 当期末の貸借対照表の現金及び預金」です。3本とも差額0（✓一致）なら、このキャッシュ・フロー計算書は貸借対照表と完全に整合しています。差額が出たときは、まず②の貸借対照表の入力を見直してください。</t>
        </is>
      </c>
    </row>
    <row r="93" ht="56" customHeight="1">
      <c r="A93" s="33" t="inlineStr">
        <is>
          <t>※1 この無料版は、増減を「純額」で表示します。固定資産の取得額と売却収入、借入れによる収入と返済による支出を分けて表示（総額表示）することはできません。金融商品取引法の適用を受ける会社の開示用ではなく、社内管理・銀行説明・顧問先説明のための簡易版としてお使いください。</t>
        </is>
      </c>
    </row>
    <row r="94" ht="28" customHeight="1">
      <c r="A94" s="33" t="inlineStr">
        <is>
          <t>※2 貸倒引当金は「売上債権」を引当金控除後の純額で入力してください。賞与引当金・退職給付引当金は「引当金」の行にまとめて入力すると、営業CFで自動調整されます。</t>
        </is>
      </c>
    </row>
    <row r="95" ht="28" customHeight="1">
      <c r="A95" s="33" t="inlineStr">
        <is>
          <t>※3 「配当金の支払額」は 当期純利益 − 利益剰余金の増加額 で自動計算しています。剰余金の振替や過年度修正があるときは、実際の配当額とずれます。</t>
        </is>
      </c>
    </row>
    <row r="96" ht="28" customHeight="1">
      <c r="A96" s="33" t="inlineStr">
        <is>
          <t>※4 本シートの数値は参考値です。税務・会計上の最終的な判断は税理士等の専門家にご相談ください。本シートの利用により生じた損害について、作成者は責任を負いかねます。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mergeCells count="64">
    <mergeCell ref="A83:E83"/>
    <mergeCell ref="B47:C47"/>
    <mergeCell ref="B54:C54"/>
    <mergeCell ref="B62:C62"/>
    <mergeCell ref="B72:C72"/>
    <mergeCell ref="C5:D5"/>
    <mergeCell ref="B46:C46"/>
    <mergeCell ref="A1:E1"/>
    <mergeCell ref="B66:C66"/>
    <mergeCell ref="A94:E94"/>
    <mergeCell ref="A63:D63"/>
    <mergeCell ref="B56:C56"/>
    <mergeCell ref="B71:C71"/>
    <mergeCell ref="B43:C43"/>
    <mergeCell ref="B58:C58"/>
    <mergeCell ref="B39:C39"/>
    <mergeCell ref="B52:C52"/>
    <mergeCell ref="B70:C70"/>
    <mergeCell ref="B48:C48"/>
    <mergeCell ref="D77:E77"/>
    <mergeCell ref="B86:C86"/>
    <mergeCell ref="A87:E87"/>
    <mergeCell ref="D76:E76"/>
    <mergeCell ref="B67:C67"/>
    <mergeCell ref="A41:E41"/>
    <mergeCell ref="A90:E90"/>
    <mergeCell ref="B61:C61"/>
    <mergeCell ref="A59:D59"/>
    <mergeCell ref="B60:C60"/>
    <mergeCell ref="A84:E84"/>
    <mergeCell ref="C82:E82"/>
    <mergeCell ref="B57:C57"/>
    <mergeCell ref="A74:E74"/>
    <mergeCell ref="A80:E80"/>
    <mergeCell ref="B53:C53"/>
    <mergeCell ref="D75:E75"/>
    <mergeCell ref="C81:E81"/>
    <mergeCell ref="B69:C69"/>
    <mergeCell ref="B38:C38"/>
    <mergeCell ref="B44:C44"/>
    <mergeCell ref="A95:E95"/>
    <mergeCell ref="A2:E2"/>
    <mergeCell ref="B34:C34"/>
    <mergeCell ref="B37:C37"/>
    <mergeCell ref="C78:E78"/>
    <mergeCell ref="A32:E32"/>
    <mergeCell ref="A8:E8"/>
    <mergeCell ref="B49:C49"/>
    <mergeCell ref="B65:C65"/>
    <mergeCell ref="B55:C55"/>
    <mergeCell ref="B68:C68"/>
    <mergeCell ref="A4:E4"/>
    <mergeCell ref="B64:C64"/>
    <mergeCell ref="B33:C33"/>
    <mergeCell ref="A96:E96"/>
    <mergeCell ref="B51:C51"/>
    <mergeCell ref="B45:C45"/>
    <mergeCell ref="B89:C89"/>
    <mergeCell ref="B36:C36"/>
    <mergeCell ref="B50:C50"/>
    <mergeCell ref="A93:E93"/>
    <mergeCell ref="A42:D42"/>
    <mergeCell ref="B35:C35"/>
    <mergeCell ref="A92:E92"/>
  </mergeCells>
  <dataValidations count="2">
    <dataValidation sqref="C10:D28 D33:D34 D36:D39" showDropDown="0" showInputMessage="0" showErrorMessage="1" allowBlank="1" errorTitle="入力エラー" error="金額は数値で入力してください。&#10;マイナスの金額は △ ではなく - を付けて入力します（例：-500000）。" type="decimal" operator="between">
      <formula1>-999999999999</formula1>
      <formula2>999999999999</formula2>
    </dataValidation>
    <dataValidation sqref="C6:D6" showDropDown="0" showInputMessage="0" showErrorMessage="1" allowBlank="1" errorTitle="入力エラー" error="日付を入力してください（例：2026/4/1）。" type="date" operator="between">
      <formula1>DATE(1990,1,1)</formula1>
      <formula2>DATE(2100,12,31)</formula2>
    </dataValidation>
  </dataValidations>
  <pageMargins left="0.4" right="0.4" top="0.5" bottom="0.5" header="0.5" footer="0.5"/>
  <pageSetup orientation="portrait" paperSize="9" fitToHeight="0" fitToWidth="1"/>
  <rowBreaks count="2" manualBreakCount="2">
    <brk id="40" min="0" max="16383" man="1"/>
    <brk id="73" min="0" max="16383" man="1"/>
  </rowBreaks>
</worksheet>
</file>

<file path=xl/worksheets/sheet3.xml><?xml version="1.0" encoding="utf-8"?>
<worksheet xmlns="http://schemas.openxmlformats.org/spreadsheetml/2006/main">
  <sheetPr>
    <tabColor rgb="00BF8F00"/>
    <outlinePr summaryBelow="1" summaryRight="1"/>
    <pageSetUpPr fitToPage="1"/>
  </sheetPr>
  <dimension ref="A1:H25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22" customWidth="1" min="5" max="5"/>
    <col width="12" customWidth="1" min="6" max="6"/>
    <col width="62" customWidth="1" min="7" max="7"/>
    <col width="62" customWidth="1" min="8" max="8"/>
  </cols>
  <sheetData>
    <row r="1" ht="28" customHeight="1">
      <c r="A1" s="1" t="inlineStr">
        <is>
          <t>CFパターン診断コメント一覧</t>
        </is>
      </c>
    </row>
    <row r="2">
      <c r="A2" s="2" t="inlineStr">
        <is>
          <t>営業・投資・財務の3つのキャッシュ・フローの符号（＋／−）の組合せ8通りで、会社がいまどの局面にいるかを読み取ります。※ 0 は ＋ として扱います</t>
        </is>
      </c>
    </row>
    <row r="3" ht="20" customHeight="1">
      <c r="A3" s="34" t="inlineStr">
        <is>
          <t>コード</t>
        </is>
      </c>
      <c r="B3" s="34" t="inlineStr">
        <is>
          <t>営業</t>
        </is>
      </c>
      <c r="C3" s="34" t="inlineStr">
        <is>
          <t>投資</t>
        </is>
      </c>
      <c r="D3" s="34" t="inlineStr">
        <is>
          <t>財務</t>
        </is>
      </c>
      <c r="E3" s="34" t="inlineStr">
        <is>
          <t>タイプ</t>
        </is>
      </c>
      <c r="F3" s="34" t="inlineStr">
        <is>
          <t>評価</t>
        </is>
      </c>
      <c r="G3" s="34" t="inlineStr">
        <is>
          <t>この形が意味すること</t>
        </is>
      </c>
      <c r="H3" s="34" t="inlineStr">
        <is>
          <t>次に確認すること</t>
        </is>
      </c>
    </row>
    <row r="4" ht="52" customHeight="1">
      <c r="A4" s="35" t="inlineStr">
        <is>
          <t>111</t>
        </is>
      </c>
      <c r="B4" s="35" t="inlineStr">
        <is>
          <t>＋</t>
        </is>
      </c>
      <c r="C4" s="35" t="inlineStr">
        <is>
          <t>＋</t>
        </is>
      </c>
      <c r="D4" s="35" t="inlineStr">
        <is>
          <t>＋</t>
        </is>
      </c>
      <c r="E4" s="36" t="inlineStr">
        <is>
          <t>蓄積型（資金余剰）</t>
        </is>
      </c>
      <c r="F4" s="36" t="inlineStr">
        <is>
          <t>要検討</t>
        </is>
      </c>
      <c r="G4" s="37" t="inlineStr">
        <is>
          <t>本業で稼ぎ、資産も売り、さらに資金も調達している状態です。手元の現金は増えますが、投資に回っていないため、資金の使いみちが決まっていない可能性があります。</t>
        </is>
      </c>
      <c r="H4" s="37" t="inlineStr">
        <is>
          <t>大型の設備投資や借換えを控えているなら問題ありません。そうでなければ、余っている現金を借入返済・設備投資・内部留保のどれに充てるかを決めましょう。</t>
        </is>
      </c>
    </row>
    <row r="5" ht="52" customHeight="1">
      <c r="A5" s="38" t="inlineStr">
        <is>
          <t>110</t>
        </is>
      </c>
      <c r="B5" s="38" t="inlineStr">
        <is>
          <t>＋</t>
        </is>
      </c>
      <c r="C5" s="38" t="inlineStr">
        <is>
          <t>＋</t>
        </is>
      </c>
      <c r="D5" s="38" t="inlineStr">
        <is>
          <t>−</t>
        </is>
      </c>
      <c r="E5" s="39" t="inlineStr">
        <is>
          <t>改善型（縮小・立て直し）</t>
        </is>
      </c>
      <c r="F5" s="39" t="inlineStr">
        <is>
          <t>要観察</t>
        </is>
      </c>
      <c r="G5" s="40" t="inlineStr">
        <is>
          <t>本業は黒字で、資産を売った資金も合わせて借入を返しています。守りを固めている局面です。ただし資産売却による資金は一度きりで、来期は同じ形になりません。</t>
        </is>
      </c>
      <c r="H5" s="40" t="inlineStr">
        <is>
          <t>売った資産が本業に必要なものでなかったかを確認してください。本業の営業CFだけで借入を返せる水準かどうかが、来期の分かれ目です。</t>
        </is>
      </c>
    </row>
    <row r="6" ht="52" customHeight="1">
      <c r="A6" s="35" t="inlineStr">
        <is>
          <t>101</t>
        </is>
      </c>
      <c r="B6" s="35" t="inlineStr">
        <is>
          <t>＋</t>
        </is>
      </c>
      <c r="C6" s="35" t="inlineStr">
        <is>
          <t>−</t>
        </is>
      </c>
      <c r="D6" s="35" t="inlineStr">
        <is>
          <t>＋</t>
        </is>
      </c>
      <c r="E6" s="41" t="inlineStr">
        <is>
          <t>成長型（積極投資）</t>
        </is>
      </c>
      <c r="F6" s="41" t="inlineStr">
        <is>
          <t>良好（要観察）</t>
        </is>
      </c>
      <c r="G6" s="37" t="inlineStr">
        <is>
          <t>本業の黒字に借入を上乗せして投資している、成長局面の会社によくある形です。健全ですが、投資した資産が計画どおり利益を生むかどうかにかかっています。</t>
        </is>
      </c>
      <c r="H6" s="37" t="inlineStr">
        <is>
          <t>投資の回収計画と、借入の返済額（年間の元金返済額）を営業CFが上回るかを確認してください。営業CF ＜ 年間元金返済額 の状態が続くと、いずれ資金が回らなくなります。</t>
        </is>
      </c>
    </row>
    <row r="7" ht="52" customHeight="1">
      <c r="A7" s="38" t="inlineStr">
        <is>
          <t>100</t>
        </is>
      </c>
      <c r="B7" s="38" t="inlineStr">
        <is>
          <t>＋</t>
        </is>
      </c>
      <c r="C7" s="38" t="inlineStr">
        <is>
          <t>−</t>
        </is>
      </c>
      <c r="D7" s="38" t="inlineStr">
        <is>
          <t>−</t>
        </is>
      </c>
      <c r="E7" s="42" t="inlineStr">
        <is>
          <t>安定型（優等生）</t>
        </is>
      </c>
      <c r="F7" s="42" t="inlineStr">
        <is>
          <t>良好</t>
        </is>
      </c>
      <c r="G7" s="40" t="inlineStr">
        <is>
          <t>本業で稼いだ資金の範囲で投資も借入返済もできている、最も健全な形です。外部からの調達に頼らずに事業が回っています。</t>
        </is>
      </c>
      <c r="H7" s="40" t="inlineStr">
        <is>
          <t>この形を維持できているなら、次は投資の水準が十分かを見てください。減価償却費より設備投資が小さい状態が長く続くと、設備が老朽化していきます。</t>
        </is>
      </c>
    </row>
    <row r="8" ht="52" customHeight="1">
      <c r="A8" s="43" t="inlineStr">
        <is>
          <t>011</t>
        </is>
      </c>
      <c r="B8" s="43" t="inlineStr">
        <is>
          <t>−</t>
        </is>
      </c>
      <c r="C8" s="43" t="inlineStr">
        <is>
          <t>＋</t>
        </is>
      </c>
      <c r="D8" s="43" t="inlineStr">
        <is>
          <t>＋</t>
        </is>
      </c>
      <c r="E8" s="44" t="inlineStr">
        <is>
          <t>救済型（延命）</t>
        </is>
      </c>
      <c r="F8" s="44" t="inlineStr">
        <is>
          <t>危険</t>
        </is>
      </c>
      <c r="G8" s="45" t="inlineStr">
        <is>
          <t>本業が赤字で、その穴を資産の売却と新たな借入で埋めています。資金の出どころが本業の外にしかない、危険な状態です。</t>
        </is>
      </c>
      <c r="H8" s="45" t="inlineStr">
        <is>
          <t>まず赤字の原因（売上か、粗利率か、固定費か）を特定してください。資産売却と追加借入はどちらも続きません。抜本的な立て直しが必要です。</t>
        </is>
      </c>
    </row>
    <row r="9" ht="52" customHeight="1">
      <c r="A9" s="46" t="inlineStr">
        <is>
          <t>010</t>
        </is>
      </c>
      <c r="B9" s="46" t="inlineStr">
        <is>
          <t>−</t>
        </is>
      </c>
      <c r="C9" s="46" t="inlineStr">
        <is>
          <t>＋</t>
        </is>
      </c>
      <c r="D9" s="46" t="inlineStr">
        <is>
          <t>−</t>
        </is>
      </c>
      <c r="E9" s="47" t="inlineStr">
        <is>
          <t>後退型（縮小）</t>
        </is>
      </c>
      <c r="F9" s="47" t="inlineStr">
        <is>
          <t>危険</t>
        </is>
      </c>
      <c r="G9" s="48" t="inlineStr">
        <is>
          <t>本業の赤字を資産の売却で埋め、そのうえで借入も返しています。会社を縮小しながら整理を進めている形です。</t>
        </is>
      </c>
      <c r="H9" s="48" t="inlineStr">
        <is>
          <t>売る資産が尽きたときに何が残るかを確認してください。返済を続けられるだけの営業CFが見込めないなら、金融機関への早めの相談を検討します。</t>
        </is>
      </c>
    </row>
    <row r="10" ht="52" customHeight="1">
      <c r="A10" s="35" t="inlineStr">
        <is>
          <t>001</t>
        </is>
      </c>
      <c r="B10" s="35" t="inlineStr">
        <is>
          <t>−</t>
        </is>
      </c>
      <c r="C10" s="35" t="inlineStr">
        <is>
          <t>−</t>
        </is>
      </c>
      <c r="D10" s="35" t="inlineStr">
        <is>
          <t>＋</t>
        </is>
      </c>
      <c r="E10" s="36" t="inlineStr">
        <is>
          <t>勝負型（先行投資）</t>
        </is>
      </c>
      <c r="F10" s="36" t="inlineStr">
        <is>
          <t>要注意</t>
        </is>
      </c>
      <c r="G10" s="37" t="inlineStr">
        <is>
          <t>本業が赤字にもかかわらず、借入で資金を集めて投資しています。創業期や新規事業の立ち上げ期にはよくある形ですが、失敗の余地は小さいです。</t>
        </is>
      </c>
      <c r="H10" s="37" t="inlineStr">
        <is>
          <t>投資が黒字化するまでの月数と、それまでに必要な資金を月次で見積もってください。資金繰り表がないまま、この形を続けるのは危険です。</t>
        </is>
      </c>
    </row>
    <row r="11" ht="52" customHeight="1">
      <c r="A11" s="46" t="inlineStr">
        <is>
          <t>000</t>
        </is>
      </c>
      <c r="B11" s="46" t="inlineStr">
        <is>
          <t>−</t>
        </is>
      </c>
      <c r="C11" s="46" t="inlineStr">
        <is>
          <t>−</t>
        </is>
      </c>
      <c r="D11" s="46" t="inlineStr">
        <is>
          <t>−</t>
        </is>
      </c>
      <c r="E11" s="47" t="inlineStr">
        <is>
          <t>消耗型（手元資金の取崩し）</t>
        </is>
      </c>
      <c r="F11" s="47" t="inlineStr">
        <is>
          <t>危険</t>
        </is>
      </c>
      <c r="G11" s="48" t="inlineStr">
        <is>
          <t>本業が赤字で、投資も借入返済もすべて手元の現金から出ています。現金が一方的に減り続ける、最も資金繰りが厳しい形です。</t>
        </is>
      </c>
      <c r="H11" s="48" t="inlineStr">
        <is>
          <t>手元の現金があと何か月もつかを、すぐに計算してください。支出の削減、借入のリスケジュール、資産の売却などを早い段階で検討する必要があります。</t>
        </is>
      </c>
    </row>
    <row r="13" ht="22" customHeight="1">
      <c r="A13" s="49" t="inlineStr">
        <is>
          <t>フリー・キャッシュ・フロー（営業CF ＋ 投資CF）のコメント</t>
        </is>
      </c>
    </row>
    <row r="14" ht="6" customHeight="1"/>
    <row r="15" ht="32" customHeight="1">
      <c r="A15" s="50" t="inlineStr">
        <is>
          <t>プラス</t>
        </is>
      </c>
      <c r="B15" s="51" t="inlineStr">
        <is>
          <t>フリーCFがプラスです。本業で稼いだ資金だけで投資をまかない、さらに手元に資金が残っています。借入の返済や新たな投資に回せる余力がある状態です。</t>
        </is>
      </c>
      <c r="C15" s="52" t="n"/>
      <c r="D15" s="52" t="n"/>
      <c r="E15" s="52" t="n"/>
      <c r="F15" s="52" t="n"/>
      <c r="G15" s="52" t="n"/>
      <c r="H15" s="52" t="n"/>
    </row>
    <row r="16" ht="32" customHeight="1">
      <c r="A16" s="50" t="inlineStr">
        <is>
          <t>ゼロ</t>
        </is>
      </c>
      <c r="B16" s="51" t="inlineStr">
        <is>
          <t>フリーCFがちょうどゼロです。本業で稼いだ資金がそのまま投資に出ていった計算になります。</t>
        </is>
      </c>
      <c r="C16" s="52" t="n"/>
      <c r="D16" s="52" t="n"/>
      <c r="E16" s="52" t="n"/>
      <c r="F16" s="52" t="n"/>
      <c r="G16" s="52" t="n"/>
      <c r="H16" s="52" t="n"/>
    </row>
    <row r="17" ht="32" customHeight="1">
      <c r="A17" s="50" t="inlineStr">
        <is>
          <t>マイナス</t>
        </is>
      </c>
      <c r="B17" s="51" t="inlineStr">
        <is>
          <t>フリーCFがマイナスです。投資が本業で稼いだ資金を上回っているため、その差額は借入か手元資金でまかなうことになります。投資の規模と回収時期を確認してください。</t>
        </is>
      </c>
      <c r="C17" s="52" t="n"/>
      <c r="D17" s="52" t="n"/>
      <c r="E17" s="52" t="n"/>
      <c r="F17" s="52" t="n"/>
      <c r="G17" s="52" t="n"/>
      <c r="H17" s="52" t="n"/>
    </row>
    <row r="19" ht="22" customHeight="1">
      <c r="A19" s="49" t="inlineStr">
        <is>
          <t>営業CF と 当期純利益 のズレのコメント</t>
        </is>
      </c>
    </row>
    <row r="20" ht="6" customHeight="1"/>
    <row r="21" ht="32" customHeight="1">
      <c r="A21" s="53" t="inlineStr">
        <is>
          <t>営業CF ≧ 利益</t>
        </is>
      </c>
      <c r="B21" s="51" t="inlineStr">
        <is>
          <t>営業CFが当期純利益を上回っています。減価償却費など現金の出ない費用が利益を押し下げている形で、健全な状態です。</t>
        </is>
      </c>
      <c r="C21" s="52" t="n"/>
      <c r="D21" s="52" t="n"/>
      <c r="E21" s="52" t="n"/>
      <c r="F21" s="52" t="n"/>
      <c r="G21" s="52" t="n"/>
      <c r="H21" s="52" t="n"/>
    </row>
    <row r="22" ht="32" customHeight="1">
      <c r="A22" s="53" t="inlineStr">
        <is>
          <t>営業CF ＜ 利益</t>
        </is>
      </c>
      <c r="B22" s="51" t="inlineStr">
        <is>
          <t>営業CFが当期純利益を下回っています。利益は出ているのに現金が残っていません。売掛金の回収遅れ、在庫の増加、買掛金の早期支払いのどれかが起きていないか確認してください。</t>
        </is>
      </c>
      <c r="C22" s="52" t="n"/>
      <c r="D22" s="52" t="n"/>
      <c r="E22" s="52" t="n"/>
      <c r="F22" s="52" t="n"/>
      <c r="G22" s="52" t="n"/>
      <c r="H22" s="52" t="n"/>
    </row>
    <row r="23" ht="32" customHeight="1">
      <c r="A23" s="53" t="inlineStr">
        <is>
          <t>営業CFがマイナス</t>
        </is>
      </c>
      <c r="B23" s="51" t="inlineStr">
        <is>
          <t>利益が出ているのに営業CFがマイナスです。売掛金・在庫の増加で資金が寝ている可能性が高い状態です。回収サイトと在庫水準を最優先で確認してください。</t>
        </is>
      </c>
      <c r="C23" s="52" t="n"/>
      <c r="D23" s="52" t="n"/>
      <c r="E23" s="52" t="n"/>
      <c r="F23" s="52" t="n"/>
      <c r="G23" s="52" t="n"/>
      <c r="H23" s="52" t="n"/>
    </row>
    <row r="25" ht="18" customHeight="1">
      <c r="A25" s="2" t="inlineStr">
        <is>
          <t>※ このシートの文言は診断コメントの参照元です。タイプ名・評価・コメントのセル（青枠のない白いセル）は書き換えられます。書き換えると「キャッシュ・フロー計算書」シートの診断コメントも変わります。ただしA列のコードと行の並び順は変えないでください。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mergeCells count="11">
    <mergeCell ref="B22:H22"/>
    <mergeCell ref="B17:H17"/>
    <mergeCell ref="A25:H25"/>
    <mergeCell ref="B21:H21"/>
    <mergeCell ref="A2:H2"/>
    <mergeCell ref="B16:H16"/>
    <mergeCell ref="A13:H13"/>
    <mergeCell ref="B15:H15"/>
    <mergeCell ref="A19:H19"/>
    <mergeCell ref="A1:H1"/>
    <mergeCell ref="B23:H23"/>
  </mergeCells>
  <pageMargins left="0.4" right="0.4" top="0.5" bottom="0.5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C31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26" customWidth="1" min="2" max="2"/>
    <col width="66" customWidth="1" min="3" max="3"/>
  </cols>
  <sheetData>
    <row r="1" ht="28" customHeight="1">
      <c r="A1" s="1" t="inlineStr">
        <is>
          <t>使い方</t>
        </is>
      </c>
    </row>
    <row r="2">
      <c r="A2" s="2" t="inlineStr">
        <is>
          <t>キャッシュ・フロー計算書（間接法）かんたん作成シート 無料版 v1.0</t>
        </is>
      </c>
    </row>
    <row r="4" ht="56" customHeight="1">
      <c r="A4" s="54" t="inlineStr">
        <is>
          <t>1</t>
        </is>
      </c>
      <c r="B4" s="55" t="inlineStr">
        <is>
          <t>入力するのは決算書の数値だけ</t>
        </is>
      </c>
      <c r="C4" s="56" t="inlineStr">
        <is>
          <t>「キャッシュ・フロー計算書」シートの青いセルに、前期末と当期末の貸借対照表、当期の損益計算書の数値を入れます。灰色のセルはすべて自動計算です。決算書の科目をこのシートの科目に寄せて合算してください（合計さえ合っていれば正しく計算されます）。</t>
        </is>
      </c>
    </row>
    <row r="5" ht="56" customHeight="1">
      <c r="A5" s="54" t="inlineStr">
        <is>
          <t>2</t>
        </is>
      </c>
      <c r="B5" s="55" t="inlineStr">
        <is>
          <t>まず貸借対照表の貸借を合わせる</t>
        </is>
      </c>
      <c r="C5" s="56" t="inlineStr">
        <is>
          <t>「資産合計」と「負債・純資産合計」が前期・当期とも一致するように入力します。画面右側のチェック欄（G列）に、ずれている金額が表示されます。ここが合っていれば、キャッシュ・フロー計算書の検算は必ず ✓ になります。</t>
        </is>
      </c>
    </row>
    <row r="6" ht="56" customHeight="1">
      <c r="A6" s="54" t="inlineStr">
        <is>
          <t>3</t>
        </is>
      </c>
      <c r="B6" s="55" t="inlineStr">
        <is>
          <t>マイナスの金額は「-」で入力</t>
        </is>
      </c>
      <c r="C6" s="56" t="inlineStr">
        <is>
          <t>赤字の税引前当期純利益や、固定資産の売却損、自己株式などは、「△」ではなく「-500000」のように半角のマイナスを付けて入力します。画面には自動で「△500,000」と表示されます。</t>
        </is>
      </c>
    </row>
    <row r="7" ht="56" customHeight="1">
      <c r="A7" s="54" t="inlineStr">
        <is>
          <t>4</t>
        </is>
      </c>
      <c r="B7" s="55" t="inlineStr">
        <is>
          <t>⑤の検算がすべて ✓ なら数字は合っている</t>
        </is>
      </c>
      <c r="C7" s="56" t="inlineStr">
        <is>
          <t>検算は3本あります。前期の貸借・当期の貸借・「CF計算書の期末残高＝当期末の現金及び預金」。3つとも ✓ になれば、キャッシュ・フロー計算書は貸借対照表と完全に整合しています。差額が出たときは、まず②の貸借対照表の入力を見直してください。</t>
        </is>
      </c>
    </row>
    <row r="8" ht="56" customHeight="1">
      <c r="A8" s="54" t="inlineStr">
        <is>
          <t>5</t>
        </is>
      </c>
      <c r="B8" s="55" t="inlineStr">
        <is>
          <t>⑥で会社の局面が分かる</t>
        </is>
      </c>
      <c r="C8" s="56" t="inlineStr">
        <is>
          <t>営業・投資・財務の3つのキャッシュ・フローの符号の組合せ（8通り）から、会社がいまどの局面にいるかを自動で判定します。「診断コメント一覧」シートに8パターンすべての解説を載せています。</t>
        </is>
      </c>
    </row>
    <row r="9" ht="56" customHeight="1">
      <c r="A9" s="54" t="inlineStr">
        <is>
          <t>6</t>
        </is>
      </c>
      <c r="B9" s="55" t="inlineStr">
        <is>
          <t>印刷はA4縦3ページ</t>
        </is>
      </c>
      <c r="C9" s="56" t="inlineStr">
        <is>
          <t>1ページ目が入力した決算数値、2ページ目がキャッシュ・フロー計算書、3ページ目が検算と診断コメントです。チェック欄（G列）は印刷されないので、そのまま顧問先や金融機関への説明資料に使えます。</t>
        </is>
      </c>
    </row>
    <row r="10" ht="56" customHeight="1">
      <c r="A10" s="54" t="inlineStr">
        <is>
          <t>7</t>
        </is>
      </c>
      <c r="B10" s="55" t="inlineStr">
        <is>
          <t>記入例シートで動きを確認</t>
        </is>
      </c>
      <c r="C10" s="56" t="inlineStr">
        <is>
          <t>「記入例」シートに、売上規模2億円程度の中小法人の例が入っています。数式は同じなので、数字を書き換えて試すこともできます。</t>
        </is>
      </c>
    </row>
    <row r="12" ht="22" customHeight="1">
      <c r="A12" s="49" t="inlineStr">
        <is>
          <t>計算のしかた（間接法）</t>
        </is>
      </c>
    </row>
    <row r="13" ht="18" customHeight="1">
      <c r="A13" s="57" t="inlineStr">
        <is>
          <t>営業CF ＝ 税引前当期純利益 ＋ 現金の出ない費用（減価償却費・引当金の増減）</t>
        </is>
      </c>
    </row>
    <row r="14" ht="18" customHeight="1">
      <c r="A14" s="57" t="inlineStr">
        <is>
          <t xml:space="preserve">　　　　　 − 営業外・特別の損益（受取利息・支払利息・固定資産売却損益）</t>
        </is>
      </c>
    </row>
    <row r="15" ht="18" customHeight="1">
      <c r="A15" s="57" t="inlineStr">
        <is>
          <t xml:space="preserve">　　　　　 ± 営業の資産負債の増減（売上債権・棚卸資産・仕入債務など）</t>
        </is>
      </c>
    </row>
    <row r="16" ht="18" customHeight="1">
      <c r="A16" s="57" t="inlineStr">
        <is>
          <t xml:space="preserve">　　　　　 ＋ 利息の受取 − 利息の支払 − 法人税等の支払額</t>
        </is>
      </c>
    </row>
    <row r="17" ht="18" customHeight="1">
      <c r="A17" s="57" t="inlineStr">
        <is>
          <t>投資CF ＝ −（有形・無形固定資産の増減 ＋ 減価償却費）＋ 固定資産売却損益 − 投資その他の資産の増減</t>
        </is>
      </c>
    </row>
    <row r="18" ht="18" customHeight="1">
      <c r="A18" s="57" t="inlineStr">
        <is>
          <t>財務CF ＝ 借入金の純増減 ＋ 純資産の増減 − 配当金の支払額</t>
        </is>
      </c>
    </row>
    <row r="19" ht="18" customHeight="1">
      <c r="A19" s="57" t="inlineStr">
        <is>
          <t>現金の増減額 ＝ 営業CF ＋ 投資CF ＋ 財務CF　→　期首残高に足すと期末残高になります</t>
        </is>
      </c>
    </row>
    <row r="21" ht="22" customHeight="1">
      <c r="A21" s="49" t="inlineStr">
        <is>
          <t>この無料版でできないこと</t>
        </is>
      </c>
    </row>
    <row r="22" ht="18" customHeight="1">
      <c r="A22" s="57" t="inlineStr">
        <is>
          <t>・増減は「純額」表示です。固定資産の取得額と売却収入、借入れによる収入と返済による支出を</t>
        </is>
      </c>
    </row>
    <row r="23" ht="18" customHeight="1">
      <c r="A23" s="57" t="inlineStr">
        <is>
          <t xml:space="preserve">　分けて表示（総額表示）することはできません</t>
        </is>
      </c>
    </row>
    <row r="24" ht="18" customHeight="1">
      <c r="A24" s="57" t="inlineStr">
        <is>
          <t>・作成できるのは当期1期分のみです（複数期の推移・グラフはありません）</t>
        </is>
      </c>
    </row>
    <row r="25" ht="18" customHeight="1">
      <c r="A25" s="57" t="inlineStr">
        <is>
          <t>・月次のキャッシュ・フロー、翌期の資金繰り予測には対応していません</t>
        </is>
      </c>
    </row>
    <row r="26" ht="18" customHeight="1">
      <c r="A26" s="57" t="inlineStr">
        <is>
          <t>・連結キャッシュ・フロー計算書、直接法には対応していません</t>
        </is>
      </c>
    </row>
    <row r="27" ht="18" customHeight="1">
      <c r="A27" s="57" t="inlineStr">
        <is>
          <t>・金融商品取引法の適用を受ける会社の開示書類には使えません</t>
        </is>
      </c>
    </row>
    <row r="29" ht="30" customHeight="1">
      <c r="A29" s="58" t="inlineStr">
        <is>
          <t>総額表示・5期推移とグラフ・月次キャッシュ・フロー・翌期の資金繰り予測まで対応した有料版もご用意しています。詳しくは配布元のページをご覧ください。</t>
        </is>
      </c>
    </row>
    <row r="31" ht="34" customHeight="1">
      <c r="A31" s="59" t="inlineStr">
        <is>
          <t>【免責】本シートの数値は参考値です。会計基準・税制は改正されることがあります。税務・会計上の最終的な判断は税理士等の専門家にご相談ください。本シートの利用により生じた損害について、作成者は責任を負いかねます。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mergeCells count="19">
    <mergeCell ref="A25:C25"/>
    <mergeCell ref="A18:C18"/>
    <mergeCell ref="A27:C27"/>
    <mergeCell ref="A21:C21"/>
    <mergeCell ref="A12:C12"/>
    <mergeCell ref="A26:C26"/>
    <mergeCell ref="A2:C2"/>
    <mergeCell ref="A23:C23"/>
    <mergeCell ref="A14:C14"/>
    <mergeCell ref="A22:C22"/>
    <mergeCell ref="A17:C17"/>
    <mergeCell ref="A29:C29"/>
    <mergeCell ref="A13:C13"/>
    <mergeCell ref="A19:C19"/>
    <mergeCell ref="A31:C31"/>
    <mergeCell ref="A15:C15"/>
    <mergeCell ref="A24:C24"/>
    <mergeCell ref="A1:C1"/>
    <mergeCell ref="A16:C16"/>
  </mergeCells>
  <pageMargins left="0.4" right="0.4" top="0.5" bottom="0.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>キャッシュ・フロー計算書（間接法）かんたん作成シート 無料版</dc:title>
  <dcterms:created xmlns:dcterms="http://purl.org/dc/terms/" xmlns:xsi="http://www.w3.org/2001/XMLSchema-instance" xsi:type="dcterms:W3CDTF">2026-09-09T22:40:48Z</dcterms:created>
  <dcterms:modified xmlns:dcterms="http://purl.org/dc/terms/" xmlns:xsi="http://www.w3.org/2001/XMLSchema-instance" xsi:type="dcterms:W3CDTF">2026-09-09T22:40:48Z</dcterms:modified>
</cp:coreProperties>
</file>