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減価償却明細書" sheetId="1" state="visible" r:id="rId1"/>
    <sheet xmlns:r="http://schemas.openxmlformats.org/officeDocument/2006/relationships" name="記入例" sheetId="2" state="visible" r:id="rId2"/>
    <sheet xmlns:r="http://schemas.openxmlformats.org/officeDocument/2006/relationships" name="償却率表" sheetId="3" state="visible" r:id="rId3"/>
    <sheet xmlns:r="http://schemas.openxmlformats.org/officeDocument/2006/relationships" name="使い方" sheetId="4" state="visible" r:id="rId4"/>
  </sheets>
  <definedNames>
    <definedName name="_xlnm.Print_Titles" localSheetId="0">'減価償却明細書'!$6:$6</definedName>
    <definedName name="_xlnm.Print_Area" localSheetId="0">'減価償却明細書'!$B$2:$O$22</definedName>
    <definedName name="_xlnm.Print_Titles" localSheetId="1">'記入例'!$6:$6</definedName>
    <definedName name="_xlnm.Print_Area" localSheetId="1">'記入例'!$B$2:$O$22</definedName>
    <definedName name="_xlnm.Print_Titles" localSheetId="2">'償却率表'!$1:$1</definedName>
    <definedName name="_xlnm.Print_Area" localSheetId="3">'使い方'!$B$2:$C$41</definedName>
  </definedNames>
  <calcPr calcId="124519" fullCalcOnLoad="1"/>
</workbook>
</file>

<file path=xl/styles.xml><?xml version="1.0" encoding="utf-8"?>
<styleSheet xmlns="http://schemas.openxmlformats.org/spreadsheetml/2006/main">
  <numFmts count="4">
    <numFmt numFmtId="164" formatCode="yyyy/mm/dd"/>
    <numFmt numFmtId="165" formatCode="#,##0;[Red]-#,##0"/>
    <numFmt numFmtId="166" formatCode="0.000"/>
    <numFmt numFmtId="167" formatCode="0.00000"/>
  </numFmts>
  <fonts count="9">
    <font>
      <name val="Calibri"/>
      <family val="2"/>
      <color theme="1"/>
      <sz val="11"/>
      <scheme val="minor"/>
    </font>
    <font>
      <name val="メイリオ"/>
      <b val="1"/>
      <color rgb="00FFFFFF"/>
      <sz val="14"/>
    </font>
    <font>
      <name val="メイリオ"/>
      <color rgb="00333333"/>
      <sz val="9"/>
    </font>
    <font>
      <name val="メイリオ"/>
      <b val="1"/>
      <color rgb="001F6FEB"/>
      <sz val="9"/>
    </font>
    <font>
      <name val="メイリオ"/>
      <b val="1"/>
      <color rgb="00FFFFFF"/>
      <sz val="9"/>
    </font>
    <font>
      <name val="メイリオ"/>
      <color rgb="00B45309"/>
      <sz val="8"/>
    </font>
    <font>
      <name val="メイリオ"/>
      <b val="1"/>
      <color rgb="00333333"/>
      <sz val="9"/>
    </font>
    <font>
      <name val="メイリオ"/>
      <color rgb="00777777"/>
      <sz val="8"/>
    </font>
    <font>
      <name val="メイリオ"/>
      <b val="1"/>
      <color rgb="001F4E79"/>
      <sz val="11"/>
    </font>
  </fonts>
  <fills count="8">
    <fill>
      <patternFill/>
    </fill>
    <fill>
      <patternFill patternType="gray125"/>
    </fill>
    <fill>
      <patternFill patternType="solid">
        <fgColor rgb="001F4E79"/>
      </patternFill>
    </fill>
    <fill>
      <patternFill patternType="solid">
        <fgColor rgb="00EAF2FF"/>
      </patternFill>
    </fill>
    <fill>
      <patternFill patternType="solid">
        <fgColor rgb="007F7F7F"/>
      </patternFill>
    </fill>
    <fill>
      <patternFill patternType="solid">
        <fgColor rgb="00F2F2F2"/>
      </patternFill>
    </fill>
    <fill>
      <patternFill patternType="solid">
        <fgColor rgb="00FFF8E1"/>
      </patternFill>
    </fill>
    <fill>
      <patternFill patternType="solid">
        <fgColor rgb="00DCE6F1"/>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left" vertical="center" indent="1"/>
    </xf>
    <xf numFmtId="0" fontId="2" fillId="0" borderId="0" applyAlignment="1" pivotButton="0" quotePrefix="0" xfId="0">
      <alignment horizontal="left" vertical="center"/>
    </xf>
    <xf numFmtId="0" fontId="3" fillId="3" borderId="1" applyAlignment="1" applyProtection="1" pivotButton="0" quotePrefix="0" xfId="0">
      <alignment horizontal="left" vertical="center"/>
      <protection locked="0" hidden="0"/>
    </xf>
    <xf numFmtId="164" fontId="3" fillId="3" borderId="1" applyAlignment="1" applyProtection="1" pivotButton="0" quotePrefix="0" xfId="0">
      <alignment horizontal="center" vertical="center" wrapText="1"/>
      <protection locked="0" hidden="0"/>
    </xf>
    <xf numFmtId="0" fontId="2" fillId="0" borderId="0" applyAlignment="1" pivotButton="0" quotePrefix="0" xfId="0">
      <alignment horizontal="center" vertical="center" wrapText="1"/>
    </xf>
    <xf numFmtId="0" fontId="4" fillId="2" borderId="1" applyAlignment="1" pivotButton="0" quotePrefix="0" xfId="0">
      <alignment horizontal="center" vertical="center" wrapText="1"/>
    </xf>
    <xf numFmtId="0" fontId="4" fillId="4" borderId="1" applyAlignment="1" pivotButton="0" quotePrefix="0" xfId="0">
      <alignment horizontal="center" vertical="center" wrapText="1"/>
    </xf>
    <xf numFmtId="0" fontId="2" fillId="5" borderId="1" applyAlignment="1" pivotButton="0" quotePrefix="0" xfId="0">
      <alignment horizontal="center" vertical="center" wrapText="1"/>
    </xf>
    <xf numFmtId="165" fontId="3" fillId="3" borderId="1" applyAlignment="1" applyProtection="1" pivotButton="0" quotePrefix="0" xfId="0">
      <alignment horizontal="right" vertical="center"/>
      <protection locked="0" hidden="0"/>
    </xf>
    <xf numFmtId="0" fontId="3" fillId="3" borderId="1" applyAlignment="1" applyProtection="1" pivotButton="0" quotePrefix="0" xfId="0">
      <alignment horizontal="center" vertical="center" wrapText="1"/>
      <protection locked="0" hidden="0"/>
    </xf>
    <xf numFmtId="1" fontId="3" fillId="6" borderId="1" applyAlignment="1" applyProtection="1" pivotButton="0" quotePrefix="0" xfId="0">
      <alignment horizontal="center" vertical="center" wrapText="1"/>
      <protection locked="0" hidden="0"/>
    </xf>
    <xf numFmtId="166" fontId="2" fillId="5" borderId="1" applyAlignment="1" pivotButton="0" quotePrefix="0" xfId="0">
      <alignment horizontal="center" vertical="center" wrapText="1"/>
    </xf>
    <xf numFmtId="165" fontId="2" fillId="5" borderId="1" applyAlignment="1" pivotButton="0" quotePrefix="0" xfId="0">
      <alignment horizontal="right" vertical="center"/>
    </xf>
    <xf numFmtId="0" fontId="5" fillId="0" borderId="0" applyAlignment="1" pivotButton="0" quotePrefix="0" xfId="0">
      <alignment horizontal="left" vertical="center"/>
    </xf>
    <xf numFmtId="0" fontId="6" fillId="7" borderId="1" applyAlignment="1" pivotButton="0" quotePrefix="0" xfId="0">
      <alignment horizontal="center" vertical="center" wrapText="1"/>
    </xf>
    <xf numFmtId="0" fontId="6" fillId="7" borderId="1" applyAlignment="1" pivotButton="0" quotePrefix="0" xfId="0">
      <alignment horizontal="right" vertical="center"/>
    </xf>
    <xf numFmtId="165" fontId="6" fillId="7" borderId="1" applyAlignment="1" pivotButton="0" quotePrefix="0" xfId="0">
      <alignment horizontal="right" vertical="center"/>
    </xf>
    <xf numFmtId="0" fontId="7" fillId="0" borderId="0" pivotButton="0" quotePrefix="0" xfId="0"/>
    <xf numFmtId="1" fontId="2" fillId="0" borderId="1" applyAlignment="1" pivotButton="0" quotePrefix="0" xfId="0">
      <alignment horizontal="center" vertical="center" wrapText="1"/>
    </xf>
    <xf numFmtId="166" fontId="2" fillId="0" borderId="1" applyAlignment="1" pivotButton="0" quotePrefix="0" xfId="0">
      <alignment horizontal="center" vertical="center" wrapText="1"/>
    </xf>
    <xf numFmtId="167" fontId="2" fillId="0" borderId="1" applyAlignment="1" pivotButton="0" quotePrefix="0" xfId="0">
      <alignment horizontal="center" vertical="center" wrapText="1"/>
    </xf>
    <xf numFmtId="0" fontId="8" fillId="0" borderId="0" pivotButton="0" quotePrefix="0" xfId="0"/>
    <xf numFmtId="0" fontId="2"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B2:P22"/>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3.5" customWidth="1" min="2" max="2"/>
    <col width="10.5" customWidth="1" min="3" max="3"/>
    <col width="14" customWidth="1" min="4" max="4"/>
    <col width="11" customWidth="1" min="5" max="5"/>
    <col width="11.5" customWidth="1" min="6" max="6"/>
    <col width="6" customWidth="1" min="7" max="7"/>
    <col width="8.5" customWidth="1" min="8" max="8"/>
    <col width="12" customWidth="1" min="9" max="9"/>
    <col width="12" customWidth="1" min="10" max="10"/>
    <col width="8" customWidth="1" min="11" max="11"/>
    <col width="7" customWidth="1" min="12" max="12"/>
    <col width="11.5" customWidth="1" min="13" max="13"/>
    <col width="12" customWidth="1" min="14" max="14"/>
    <col width="11.5" customWidth="1" min="15" max="15"/>
    <col width="34" customWidth="1" min="16" max="16"/>
  </cols>
  <sheetData>
    <row r="2" ht="26" customHeight="1">
      <c r="B2" s="1" t="inlineStr">
        <is>
          <t>減価償却明細書（自動計算版）</t>
        </is>
      </c>
    </row>
    <row r="3">
      <c r="B3" s="2" t="inlineStr">
        <is>
          <t>事業者名</t>
        </is>
      </c>
      <c r="D3" s="3" t="n"/>
      <c r="H3" s="2" t="inlineStr">
        <is>
          <t>青いセルに入力してください。灰色のセルは自動計算です（数式は保護してあります）。</t>
        </is>
      </c>
    </row>
    <row r="4">
      <c r="B4" s="2" t="inlineStr">
        <is>
          <t>会計期間</t>
        </is>
      </c>
      <c r="D4" s="4" t="n"/>
      <c r="E4" s="5" t="inlineStr">
        <is>
          <t>〜</t>
        </is>
      </c>
      <c r="F4" s="4" t="n"/>
      <c r="H4" s="2" t="inlineStr">
        <is>
          <t>黄色の「当期供用月数」は自動で入りますが、期中売却などの場合は数字を直接上書きできます。</t>
        </is>
      </c>
    </row>
    <row r="5" ht="6" customHeight="1"/>
    <row r="6" ht="34" customHeight="1">
      <c r="B6" s="6" t="inlineStr">
        <is>
          <t>No.</t>
        </is>
      </c>
      <c r="C6" s="6" t="inlineStr">
        <is>
          <t>勘定科目</t>
        </is>
      </c>
      <c r="D6" s="6" t="inlineStr">
        <is>
          <t>資産名</t>
        </is>
      </c>
      <c r="E6" s="6" t="inlineStr">
        <is>
          <t>取得年月日</t>
        </is>
      </c>
      <c r="F6" s="6" t="inlineStr">
        <is>
          <t>取得価額
(円)</t>
        </is>
      </c>
      <c r="G6" s="6" t="inlineStr">
        <is>
          <t>耐用
年数</t>
        </is>
      </c>
      <c r="H6" s="6" t="inlineStr">
        <is>
          <t>償却方法</t>
        </is>
      </c>
      <c r="I6" s="6" t="inlineStr">
        <is>
          <t>期首帳簿価額
(円)</t>
        </is>
      </c>
      <c r="J6" s="6" t="inlineStr">
        <is>
          <t>改定取得価額
(切替後のみ)</t>
        </is>
      </c>
      <c r="K6" s="6" t="inlineStr">
        <is>
          <t>当期
供用月数</t>
        </is>
      </c>
      <c r="L6" s="6" t="inlineStr">
        <is>
          <t>償却率</t>
        </is>
      </c>
      <c r="M6" s="6" t="inlineStr">
        <is>
          <t>当期償却費
(円)</t>
        </is>
      </c>
      <c r="N6" s="6" t="inlineStr">
        <is>
          <t>期末帳簿価額
(円)</t>
        </is>
      </c>
      <c r="O6" s="6" t="inlineStr">
        <is>
          <t>償却累計額
(円)</t>
        </is>
      </c>
      <c r="P6" s="7" t="inlineStr">
        <is>
          <t>チェック（画面用・印刷されません）</t>
        </is>
      </c>
    </row>
    <row r="7" ht="20" customHeight="1">
      <c r="B7" s="8" t="n">
        <v>1</v>
      </c>
      <c r="C7" s="3" t="n"/>
      <c r="D7" s="3" t="n"/>
      <c r="E7" s="4" t="n"/>
      <c r="F7" s="9" t="n"/>
      <c r="G7" s="10" t="n"/>
      <c r="H7" s="10" t="n"/>
      <c r="I7" s="9" t="n"/>
      <c r="J7" s="9" t="n"/>
      <c r="K7" s="11">
        <f>IF($E7="","",IF(OR($D$4="",$F$4=""),12,IF($E7&gt;$F$4,0,IF($E7&lt;$D$4,12,MIN(12,DATEDIF($E7,$F$4,"m")+1)))))</f>
        <v/>
      </c>
      <c r="L7" s="12">
        <f>IF(OR($G7="",$H7=""),"",IFERROR(IF($H7="定額法",VLOOKUP($G7,償却率表!$A:$E,2,FALSE),VLOOKUP($G7,償却率表!$A:$E,3,FALSE)),""))</f>
        <v/>
      </c>
      <c r="M7" s="13">
        <f>IF(OR($F7="",$G7="",$H7="",$I7=""),"",MAX(0,MIN(ROUNDDOWN(IF($H7="定額法",$F7*$L7,IF($J7&lt;&gt;"",$J7*IFERROR(VLOOKUP($G7,償却率表!$A:$E,4,FALSE),0),IF($I7*$L7&gt;=ROUNDDOWN($F7*IFERROR(VLOOKUP($G7,償却率表!$A:$E,5,FALSE),0),0),$I7*$L7,$I7*IFERROR(VLOOKUP($G7,償却率表!$A:$E,4,FALSE),0))))*IF($K7="",12,$K7)/12,0),IF($C7="ソフトウェア",$I7,$I7-1))))</f>
        <v/>
      </c>
      <c r="N7" s="13">
        <f>IF($M7="","",$I7-$M7)</f>
        <v/>
      </c>
      <c r="O7" s="13">
        <f>IF($N7="","",$F7-$N7)</f>
        <v/>
      </c>
      <c r="P7" s="14">
        <f>IF($F7="","",IF(AND($K7&lt;&gt;"",$K7=0),"会計期間より後の取得です（当期の償却はありません）",IF(AND($H7="定率法",OR($C7="建物",$C7="建物附属設備",$C7="構築物",$C7="ソフトウェア")),"！ 原則は定額法です（建物は平成10年4月1日以後、附属設備・構築物は平成28年4月1日以後の取得分）",IF(AND($I7&lt;&gt;"",$I7&gt;$F7),"！ 期首帳簿価額が取得価額を超えています",IF(AND($N7&lt;&gt;"",$N7&lt;=1),IF($C7="ソフトウェア","償却完了","償却完了（備忘価額1円）"),IF(AND($H7="定率法",$J7&lt;&gt;""),"改定償却率で均等償却中",IF(AND($H7="定率法",$I7&lt;&gt;"",$L7&lt;&gt;"",$I7*$L7&lt;ROUNDDOWN($F7*IFERROR(VLOOKUP($G7,償却率表!$A:$E,5,FALSE),0),0)),"！ 今期が改定償却への切替年度です。翌期以降は当期の期首帳簿価額を「改定取得価額」欄に入力してください",IF($F7&lt;100000,"10万円未満：消耗品費等で全額損金にできます",IF($F7&lt;200000,"20万円未満：一括償却資産（3年均等）も選べます",IF(AND($E7&lt;&gt;"",$E7&gt;=DATE(2026,4,1),$F7&lt;400000),"40万円未満：少額減価償却資産の特例（青色申告の中小企業者等）も選べます",IF(AND(OR($E7="",$E7&lt;DATE(2026,4,1)),$F7&lt;300000),"30万円未満：少額減価償却資産の特例（青色申告の中小企業者等）も選べます","")))))))))))</f>
        <v/>
      </c>
    </row>
    <row r="8" ht="20" customHeight="1">
      <c r="B8" s="8" t="n">
        <v>2</v>
      </c>
      <c r="C8" s="3" t="n"/>
      <c r="D8" s="3" t="n"/>
      <c r="E8" s="4" t="n"/>
      <c r="F8" s="9" t="n"/>
      <c r="G8" s="10" t="n"/>
      <c r="H8" s="10" t="n"/>
      <c r="I8" s="9" t="n"/>
      <c r="J8" s="9" t="n"/>
      <c r="K8" s="11">
        <f>IF($E8="","",IF(OR($D$4="",$F$4=""),12,IF($E8&gt;$F$4,0,IF($E8&lt;$D$4,12,MIN(12,DATEDIF($E8,$F$4,"m")+1)))))</f>
        <v/>
      </c>
      <c r="L8" s="12">
        <f>IF(OR($G8="",$H8=""),"",IFERROR(IF($H8="定額法",VLOOKUP($G8,償却率表!$A:$E,2,FALSE),VLOOKUP($G8,償却率表!$A:$E,3,FALSE)),""))</f>
        <v/>
      </c>
      <c r="M8" s="13">
        <f>IF(OR($F8="",$G8="",$H8="",$I8=""),"",MAX(0,MIN(ROUNDDOWN(IF($H8="定額法",$F8*$L8,IF($J8&lt;&gt;"",$J8*IFERROR(VLOOKUP($G8,償却率表!$A:$E,4,FALSE),0),IF($I8*$L8&gt;=ROUNDDOWN($F8*IFERROR(VLOOKUP($G8,償却率表!$A:$E,5,FALSE),0),0),$I8*$L8,$I8*IFERROR(VLOOKUP($G8,償却率表!$A:$E,4,FALSE),0))))*IF($K8="",12,$K8)/12,0),IF($C8="ソフトウェア",$I8,$I8-1))))</f>
        <v/>
      </c>
      <c r="N8" s="13">
        <f>IF($M8="","",$I8-$M8)</f>
        <v/>
      </c>
      <c r="O8" s="13">
        <f>IF($N8="","",$F8-$N8)</f>
        <v/>
      </c>
      <c r="P8" s="14">
        <f>IF($F8="","",IF(AND($K8&lt;&gt;"",$K8=0),"会計期間より後の取得です（当期の償却はありません）",IF(AND($H8="定率法",OR($C8="建物",$C8="建物附属設備",$C8="構築物",$C8="ソフトウェア")),"！ 原則は定額法です（建物は平成10年4月1日以後、附属設備・構築物は平成28年4月1日以後の取得分）",IF(AND($I8&lt;&gt;"",$I8&gt;$F8),"！ 期首帳簿価額が取得価額を超えています",IF(AND($N8&lt;&gt;"",$N8&lt;=1),IF($C8="ソフトウェア","償却完了","償却完了（備忘価額1円）"),IF(AND($H8="定率法",$J8&lt;&gt;""),"改定償却率で均等償却中",IF(AND($H8="定率法",$I8&lt;&gt;"",$L8&lt;&gt;"",$I8*$L8&lt;ROUNDDOWN($F8*IFERROR(VLOOKUP($G8,償却率表!$A:$E,5,FALSE),0),0)),"！ 今期が改定償却への切替年度です。翌期以降は当期の期首帳簿価額を「改定取得価額」欄に入力してください",IF($F8&lt;100000,"10万円未満：消耗品費等で全額損金にできます",IF($F8&lt;200000,"20万円未満：一括償却資産（3年均等）も選べます",IF(AND($E8&lt;&gt;"",$E8&gt;=DATE(2026,4,1),$F8&lt;400000),"40万円未満：少額減価償却資産の特例（青色申告の中小企業者等）も選べます",IF(AND(OR($E8="",$E8&lt;DATE(2026,4,1)),$F8&lt;300000),"30万円未満：少額減価償却資産の特例（青色申告の中小企業者等）も選べます","")))))))))))</f>
        <v/>
      </c>
    </row>
    <row r="9" ht="20" customHeight="1">
      <c r="B9" s="8" t="n">
        <v>3</v>
      </c>
      <c r="C9" s="3" t="n"/>
      <c r="D9" s="3" t="n"/>
      <c r="E9" s="4" t="n"/>
      <c r="F9" s="9" t="n"/>
      <c r="G9" s="10" t="n"/>
      <c r="H9" s="10" t="n"/>
      <c r="I9" s="9" t="n"/>
      <c r="J9" s="9" t="n"/>
      <c r="K9" s="11">
        <f>IF($E9="","",IF(OR($D$4="",$F$4=""),12,IF($E9&gt;$F$4,0,IF($E9&lt;$D$4,12,MIN(12,DATEDIF($E9,$F$4,"m")+1)))))</f>
        <v/>
      </c>
      <c r="L9" s="12">
        <f>IF(OR($G9="",$H9=""),"",IFERROR(IF($H9="定額法",VLOOKUP($G9,償却率表!$A:$E,2,FALSE),VLOOKUP($G9,償却率表!$A:$E,3,FALSE)),""))</f>
        <v/>
      </c>
      <c r="M9" s="13">
        <f>IF(OR($F9="",$G9="",$H9="",$I9=""),"",MAX(0,MIN(ROUNDDOWN(IF($H9="定額法",$F9*$L9,IF($J9&lt;&gt;"",$J9*IFERROR(VLOOKUP($G9,償却率表!$A:$E,4,FALSE),0),IF($I9*$L9&gt;=ROUNDDOWN($F9*IFERROR(VLOOKUP($G9,償却率表!$A:$E,5,FALSE),0),0),$I9*$L9,$I9*IFERROR(VLOOKUP($G9,償却率表!$A:$E,4,FALSE),0))))*IF($K9="",12,$K9)/12,0),IF($C9="ソフトウェア",$I9,$I9-1))))</f>
        <v/>
      </c>
      <c r="N9" s="13">
        <f>IF($M9="","",$I9-$M9)</f>
        <v/>
      </c>
      <c r="O9" s="13">
        <f>IF($N9="","",$F9-$N9)</f>
        <v/>
      </c>
      <c r="P9" s="14">
        <f>IF($F9="","",IF(AND($K9&lt;&gt;"",$K9=0),"会計期間より後の取得です（当期の償却はありません）",IF(AND($H9="定率法",OR($C9="建物",$C9="建物附属設備",$C9="構築物",$C9="ソフトウェア")),"！ 原則は定額法です（建物は平成10年4月1日以後、附属設備・構築物は平成28年4月1日以後の取得分）",IF(AND($I9&lt;&gt;"",$I9&gt;$F9),"！ 期首帳簿価額が取得価額を超えています",IF(AND($N9&lt;&gt;"",$N9&lt;=1),IF($C9="ソフトウェア","償却完了","償却完了（備忘価額1円）"),IF(AND($H9="定率法",$J9&lt;&gt;""),"改定償却率で均等償却中",IF(AND($H9="定率法",$I9&lt;&gt;"",$L9&lt;&gt;"",$I9*$L9&lt;ROUNDDOWN($F9*IFERROR(VLOOKUP($G9,償却率表!$A:$E,5,FALSE),0),0)),"！ 今期が改定償却への切替年度です。翌期以降は当期の期首帳簿価額を「改定取得価額」欄に入力してください",IF($F9&lt;100000,"10万円未満：消耗品費等で全額損金にできます",IF($F9&lt;200000,"20万円未満：一括償却資産（3年均等）も選べます",IF(AND($E9&lt;&gt;"",$E9&gt;=DATE(2026,4,1),$F9&lt;400000),"40万円未満：少額減価償却資産の特例（青色申告の中小企業者等）も選べます",IF(AND(OR($E9="",$E9&lt;DATE(2026,4,1)),$F9&lt;300000),"30万円未満：少額減価償却資産の特例（青色申告の中小企業者等）も選べます","")))))))))))</f>
        <v/>
      </c>
    </row>
    <row r="10" ht="20" customHeight="1">
      <c r="B10" s="8" t="n">
        <v>4</v>
      </c>
      <c r="C10" s="3" t="n"/>
      <c r="D10" s="3" t="n"/>
      <c r="E10" s="4" t="n"/>
      <c r="F10" s="9" t="n"/>
      <c r="G10" s="10" t="n"/>
      <c r="H10" s="10" t="n"/>
      <c r="I10" s="9" t="n"/>
      <c r="J10" s="9" t="n"/>
      <c r="K10" s="11">
        <f>IF($E10="","",IF(OR($D$4="",$F$4=""),12,IF($E10&gt;$F$4,0,IF($E10&lt;$D$4,12,MIN(12,DATEDIF($E10,$F$4,"m")+1)))))</f>
        <v/>
      </c>
      <c r="L10" s="12">
        <f>IF(OR($G10="",$H10=""),"",IFERROR(IF($H10="定額法",VLOOKUP($G10,償却率表!$A:$E,2,FALSE),VLOOKUP($G10,償却率表!$A:$E,3,FALSE)),""))</f>
        <v/>
      </c>
      <c r="M10" s="13">
        <f>IF(OR($F10="",$G10="",$H10="",$I10=""),"",MAX(0,MIN(ROUNDDOWN(IF($H10="定額法",$F10*$L10,IF($J10&lt;&gt;"",$J10*IFERROR(VLOOKUP($G10,償却率表!$A:$E,4,FALSE),0),IF($I10*$L10&gt;=ROUNDDOWN($F10*IFERROR(VLOOKUP($G10,償却率表!$A:$E,5,FALSE),0),0),$I10*$L10,$I10*IFERROR(VLOOKUP($G10,償却率表!$A:$E,4,FALSE),0))))*IF($K10="",12,$K10)/12,0),IF($C10="ソフトウェア",$I10,$I10-1))))</f>
        <v/>
      </c>
      <c r="N10" s="13">
        <f>IF($M10="","",$I10-$M10)</f>
        <v/>
      </c>
      <c r="O10" s="13">
        <f>IF($N10="","",$F10-$N10)</f>
        <v/>
      </c>
      <c r="P10" s="14">
        <f>IF($F10="","",IF(AND($K10&lt;&gt;"",$K10=0),"会計期間より後の取得です（当期の償却はありません）",IF(AND($H10="定率法",OR($C10="建物",$C10="建物附属設備",$C10="構築物",$C10="ソフトウェア")),"！ 原則は定額法です（建物は平成10年4月1日以後、附属設備・構築物は平成28年4月1日以後の取得分）",IF(AND($I10&lt;&gt;"",$I10&gt;$F10),"！ 期首帳簿価額が取得価額を超えています",IF(AND($N10&lt;&gt;"",$N10&lt;=1),IF($C10="ソフトウェア","償却完了","償却完了（備忘価額1円）"),IF(AND($H10="定率法",$J10&lt;&gt;""),"改定償却率で均等償却中",IF(AND($H10="定率法",$I10&lt;&gt;"",$L10&lt;&gt;"",$I10*$L10&lt;ROUNDDOWN($F10*IFERROR(VLOOKUP($G10,償却率表!$A:$E,5,FALSE),0),0)),"！ 今期が改定償却への切替年度です。翌期以降は当期の期首帳簿価額を「改定取得価額」欄に入力してください",IF($F10&lt;100000,"10万円未満：消耗品費等で全額損金にできます",IF($F10&lt;200000,"20万円未満：一括償却資産（3年均等）も選べます",IF(AND($E10&lt;&gt;"",$E10&gt;=DATE(2026,4,1),$F10&lt;400000),"40万円未満：少額減価償却資産の特例（青色申告の中小企業者等）も選べます",IF(AND(OR($E10="",$E10&lt;DATE(2026,4,1)),$F10&lt;300000),"30万円未満：少額減価償却資産の特例（青色申告の中小企業者等）も選べます","")))))))))))</f>
        <v/>
      </c>
    </row>
    <row r="11" ht="20" customHeight="1">
      <c r="B11" s="8" t="n">
        <v>5</v>
      </c>
      <c r="C11" s="3" t="n"/>
      <c r="D11" s="3" t="n"/>
      <c r="E11" s="4" t="n"/>
      <c r="F11" s="9" t="n"/>
      <c r="G11" s="10" t="n"/>
      <c r="H11" s="10" t="n"/>
      <c r="I11" s="9" t="n"/>
      <c r="J11" s="9" t="n"/>
      <c r="K11" s="11">
        <f>IF($E11="","",IF(OR($D$4="",$F$4=""),12,IF($E11&gt;$F$4,0,IF($E11&lt;$D$4,12,MIN(12,DATEDIF($E11,$F$4,"m")+1)))))</f>
        <v/>
      </c>
      <c r="L11" s="12">
        <f>IF(OR($G11="",$H11=""),"",IFERROR(IF($H11="定額法",VLOOKUP($G11,償却率表!$A:$E,2,FALSE),VLOOKUP($G11,償却率表!$A:$E,3,FALSE)),""))</f>
        <v/>
      </c>
      <c r="M11" s="13">
        <f>IF(OR($F11="",$G11="",$H11="",$I11=""),"",MAX(0,MIN(ROUNDDOWN(IF($H11="定額法",$F11*$L11,IF($J11&lt;&gt;"",$J11*IFERROR(VLOOKUP($G11,償却率表!$A:$E,4,FALSE),0),IF($I11*$L11&gt;=ROUNDDOWN($F11*IFERROR(VLOOKUP($G11,償却率表!$A:$E,5,FALSE),0),0),$I11*$L11,$I11*IFERROR(VLOOKUP($G11,償却率表!$A:$E,4,FALSE),0))))*IF($K11="",12,$K11)/12,0),IF($C11="ソフトウェア",$I11,$I11-1))))</f>
        <v/>
      </c>
      <c r="N11" s="13">
        <f>IF($M11="","",$I11-$M11)</f>
        <v/>
      </c>
      <c r="O11" s="13">
        <f>IF($N11="","",$F11-$N11)</f>
        <v/>
      </c>
      <c r="P11" s="14">
        <f>IF($F11="","",IF(AND($K11&lt;&gt;"",$K11=0),"会計期間より後の取得です（当期の償却はありません）",IF(AND($H11="定率法",OR($C11="建物",$C11="建物附属設備",$C11="構築物",$C11="ソフトウェア")),"！ 原則は定額法です（建物は平成10年4月1日以後、附属設備・構築物は平成28年4月1日以後の取得分）",IF(AND($I11&lt;&gt;"",$I11&gt;$F11),"！ 期首帳簿価額が取得価額を超えています",IF(AND($N11&lt;&gt;"",$N11&lt;=1),IF($C11="ソフトウェア","償却完了","償却完了（備忘価額1円）"),IF(AND($H11="定率法",$J11&lt;&gt;""),"改定償却率で均等償却中",IF(AND($H11="定率法",$I11&lt;&gt;"",$L11&lt;&gt;"",$I11*$L11&lt;ROUNDDOWN($F11*IFERROR(VLOOKUP($G11,償却率表!$A:$E,5,FALSE),0),0)),"！ 今期が改定償却への切替年度です。翌期以降は当期の期首帳簿価額を「改定取得価額」欄に入力してください",IF($F11&lt;100000,"10万円未満：消耗品費等で全額損金にできます",IF($F11&lt;200000,"20万円未満：一括償却資産（3年均等）も選べます",IF(AND($E11&lt;&gt;"",$E11&gt;=DATE(2026,4,1),$F11&lt;400000),"40万円未満：少額減価償却資産の特例（青色申告の中小企業者等）も選べます",IF(AND(OR($E11="",$E11&lt;DATE(2026,4,1)),$F11&lt;300000),"30万円未満：少額減価償却資産の特例（青色申告の中小企業者等）も選べます","")))))))))))</f>
        <v/>
      </c>
    </row>
    <row r="12" ht="20" customHeight="1">
      <c r="B12" s="8" t="n">
        <v>6</v>
      </c>
      <c r="C12" s="3" t="n"/>
      <c r="D12" s="3" t="n"/>
      <c r="E12" s="4" t="n"/>
      <c r="F12" s="9" t="n"/>
      <c r="G12" s="10" t="n"/>
      <c r="H12" s="10" t="n"/>
      <c r="I12" s="9" t="n"/>
      <c r="J12" s="9" t="n"/>
      <c r="K12" s="11">
        <f>IF($E12="","",IF(OR($D$4="",$F$4=""),12,IF($E12&gt;$F$4,0,IF($E12&lt;$D$4,12,MIN(12,DATEDIF($E12,$F$4,"m")+1)))))</f>
        <v/>
      </c>
      <c r="L12" s="12">
        <f>IF(OR($G12="",$H12=""),"",IFERROR(IF($H12="定額法",VLOOKUP($G12,償却率表!$A:$E,2,FALSE),VLOOKUP($G12,償却率表!$A:$E,3,FALSE)),""))</f>
        <v/>
      </c>
      <c r="M12" s="13">
        <f>IF(OR($F12="",$G12="",$H12="",$I12=""),"",MAX(0,MIN(ROUNDDOWN(IF($H12="定額法",$F12*$L12,IF($J12&lt;&gt;"",$J12*IFERROR(VLOOKUP($G12,償却率表!$A:$E,4,FALSE),0),IF($I12*$L12&gt;=ROUNDDOWN($F12*IFERROR(VLOOKUP($G12,償却率表!$A:$E,5,FALSE),0),0),$I12*$L12,$I12*IFERROR(VLOOKUP($G12,償却率表!$A:$E,4,FALSE),0))))*IF($K12="",12,$K12)/12,0),IF($C12="ソフトウェア",$I12,$I12-1))))</f>
        <v/>
      </c>
      <c r="N12" s="13">
        <f>IF($M12="","",$I12-$M12)</f>
        <v/>
      </c>
      <c r="O12" s="13">
        <f>IF($N12="","",$F12-$N12)</f>
        <v/>
      </c>
      <c r="P12" s="14">
        <f>IF($F12="","",IF(AND($K12&lt;&gt;"",$K12=0),"会計期間より後の取得です（当期の償却はありません）",IF(AND($H12="定率法",OR($C12="建物",$C12="建物附属設備",$C12="構築物",$C12="ソフトウェア")),"！ 原則は定額法です（建物は平成10年4月1日以後、附属設備・構築物は平成28年4月1日以後の取得分）",IF(AND($I12&lt;&gt;"",$I12&gt;$F12),"！ 期首帳簿価額が取得価額を超えています",IF(AND($N12&lt;&gt;"",$N12&lt;=1),IF($C12="ソフトウェア","償却完了","償却完了（備忘価額1円）"),IF(AND($H12="定率法",$J12&lt;&gt;""),"改定償却率で均等償却中",IF(AND($H12="定率法",$I12&lt;&gt;"",$L12&lt;&gt;"",$I12*$L12&lt;ROUNDDOWN($F12*IFERROR(VLOOKUP($G12,償却率表!$A:$E,5,FALSE),0),0)),"！ 今期が改定償却への切替年度です。翌期以降は当期の期首帳簿価額を「改定取得価額」欄に入力してください",IF($F12&lt;100000,"10万円未満：消耗品費等で全額損金にできます",IF($F12&lt;200000,"20万円未満：一括償却資産（3年均等）も選べます",IF(AND($E12&lt;&gt;"",$E12&gt;=DATE(2026,4,1),$F12&lt;400000),"40万円未満：少額減価償却資産の特例（青色申告の中小企業者等）も選べます",IF(AND(OR($E12="",$E12&lt;DATE(2026,4,1)),$F12&lt;300000),"30万円未満：少額減価償却資産の特例（青色申告の中小企業者等）も選べます","")))))))))))</f>
        <v/>
      </c>
    </row>
    <row r="13" ht="20" customHeight="1">
      <c r="B13" s="8" t="n">
        <v>7</v>
      </c>
      <c r="C13" s="3" t="n"/>
      <c r="D13" s="3" t="n"/>
      <c r="E13" s="4" t="n"/>
      <c r="F13" s="9" t="n"/>
      <c r="G13" s="10" t="n"/>
      <c r="H13" s="10" t="n"/>
      <c r="I13" s="9" t="n"/>
      <c r="J13" s="9" t="n"/>
      <c r="K13" s="11">
        <f>IF($E13="","",IF(OR($D$4="",$F$4=""),12,IF($E13&gt;$F$4,0,IF($E13&lt;$D$4,12,MIN(12,DATEDIF($E13,$F$4,"m")+1)))))</f>
        <v/>
      </c>
      <c r="L13" s="12">
        <f>IF(OR($G13="",$H13=""),"",IFERROR(IF($H13="定額法",VLOOKUP($G13,償却率表!$A:$E,2,FALSE),VLOOKUP($G13,償却率表!$A:$E,3,FALSE)),""))</f>
        <v/>
      </c>
      <c r="M13" s="13">
        <f>IF(OR($F13="",$G13="",$H13="",$I13=""),"",MAX(0,MIN(ROUNDDOWN(IF($H13="定額法",$F13*$L13,IF($J13&lt;&gt;"",$J13*IFERROR(VLOOKUP($G13,償却率表!$A:$E,4,FALSE),0),IF($I13*$L13&gt;=ROUNDDOWN($F13*IFERROR(VLOOKUP($G13,償却率表!$A:$E,5,FALSE),0),0),$I13*$L13,$I13*IFERROR(VLOOKUP($G13,償却率表!$A:$E,4,FALSE),0))))*IF($K13="",12,$K13)/12,0),IF($C13="ソフトウェア",$I13,$I13-1))))</f>
        <v/>
      </c>
      <c r="N13" s="13">
        <f>IF($M13="","",$I13-$M13)</f>
        <v/>
      </c>
      <c r="O13" s="13">
        <f>IF($N13="","",$F13-$N13)</f>
        <v/>
      </c>
      <c r="P13" s="14">
        <f>IF($F13="","",IF(AND($K13&lt;&gt;"",$K13=0),"会計期間より後の取得です（当期の償却はありません）",IF(AND($H13="定率法",OR($C13="建物",$C13="建物附属設備",$C13="構築物",$C13="ソフトウェア")),"！ 原則は定額法です（建物は平成10年4月1日以後、附属設備・構築物は平成28年4月1日以後の取得分）",IF(AND($I13&lt;&gt;"",$I13&gt;$F13),"！ 期首帳簿価額が取得価額を超えています",IF(AND($N13&lt;&gt;"",$N13&lt;=1),IF($C13="ソフトウェア","償却完了","償却完了（備忘価額1円）"),IF(AND($H13="定率法",$J13&lt;&gt;""),"改定償却率で均等償却中",IF(AND($H13="定率法",$I13&lt;&gt;"",$L13&lt;&gt;"",$I13*$L13&lt;ROUNDDOWN($F13*IFERROR(VLOOKUP($G13,償却率表!$A:$E,5,FALSE),0),0)),"！ 今期が改定償却への切替年度です。翌期以降は当期の期首帳簿価額を「改定取得価額」欄に入力してください",IF($F13&lt;100000,"10万円未満：消耗品費等で全額損金にできます",IF($F13&lt;200000,"20万円未満：一括償却資産（3年均等）も選べます",IF(AND($E13&lt;&gt;"",$E13&gt;=DATE(2026,4,1),$F13&lt;400000),"40万円未満：少額減価償却資産の特例（青色申告の中小企業者等）も選べます",IF(AND(OR($E13="",$E13&lt;DATE(2026,4,1)),$F13&lt;300000),"30万円未満：少額減価償却資産の特例（青色申告の中小企業者等）も選べます","")))))))))))</f>
        <v/>
      </c>
    </row>
    <row r="14" ht="20" customHeight="1">
      <c r="B14" s="8" t="n">
        <v>8</v>
      </c>
      <c r="C14" s="3" t="n"/>
      <c r="D14" s="3" t="n"/>
      <c r="E14" s="4" t="n"/>
      <c r="F14" s="9" t="n"/>
      <c r="G14" s="10" t="n"/>
      <c r="H14" s="10" t="n"/>
      <c r="I14" s="9" t="n"/>
      <c r="J14" s="9" t="n"/>
      <c r="K14" s="11">
        <f>IF($E14="","",IF(OR($D$4="",$F$4=""),12,IF($E14&gt;$F$4,0,IF($E14&lt;$D$4,12,MIN(12,DATEDIF($E14,$F$4,"m")+1)))))</f>
        <v/>
      </c>
      <c r="L14" s="12">
        <f>IF(OR($G14="",$H14=""),"",IFERROR(IF($H14="定額法",VLOOKUP($G14,償却率表!$A:$E,2,FALSE),VLOOKUP($G14,償却率表!$A:$E,3,FALSE)),""))</f>
        <v/>
      </c>
      <c r="M14" s="13">
        <f>IF(OR($F14="",$G14="",$H14="",$I14=""),"",MAX(0,MIN(ROUNDDOWN(IF($H14="定額法",$F14*$L14,IF($J14&lt;&gt;"",$J14*IFERROR(VLOOKUP($G14,償却率表!$A:$E,4,FALSE),0),IF($I14*$L14&gt;=ROUNDDOWN($F14*IFERROR(VLOOKUP($G14,償却率表!$A:$E,5,FALSE),0),0),$I14*$L14,$I14*IFERROR(VLOOKUP($G14,償却率表!$A:$E,4,FALSE),0))))*IF($K14="",12,$K14)/12,0),IF($C14="ソフトウェア",$I14,$I14-1))))</f>
        <v/>
      </c>
      <c r="N14" s="13">
        <f>IF($M14="","",$I14-$M14)</f>
        <v/>
      </c>
      <c r="O14" s="13">
        <f>IF($N14="","",$F14-$N14)</f>
        <v/>
      </c>
      <c r="P14" s="14">
        <f>IF($F14="","",IF(AND($K14&lt;&gt;"",$K14=0),"会計期間より後の取得です（当期の償却はありません）",IF(AND($H14="定率法",OR($C14="建物",$C14="建物附属設備",$C14="構築物",$C14="ソフトウェア")),"！ 原則は定額法です（建物は平成10年4月1日以後、附属設備・構築物は平成28年4月1日以後の取得分）",IF(AND($I14&lt;&gt;"",$I14&gt;$F14),"！ 期首帳簿価額が取得価額を超えています",IF(AND($N14&lt;&gt;"",$N14&lt;=1),IF($C14="ソフトウェア","償却完了","償却完了（備忘価額1円）"),IF(AND($H14="定率法",$J14&lt;&gt;""),"改定償却率で均等償却中",IF(AND($H14="定率法",$I14&lt;&gt;"",$L14&lt;&gt;"",$I14*$L14&lt;ROUNDDOWN($F14*IFERROR(VLOOKUP($G14,償却率表!$A:$E,5,FALSE),0),0)),"！ 今期が改定償却への切替年度です。翌期以降は当期の期首帳簿価額を「改定取得価額」欄に入力してください",IF($F14&lt;100000,"10万円未満：消耗品費等で全額損金にできます",IF($F14&lt;200000,"20万円未満：一括償却資産（3年均等）も選べます",IF(AND($E14&lt;&gt;"",$E14&gt;=DATE(2026,4,1),$F14&lt;400000),"40万円未満：少額減価償却資産の特例（青色申告の中小企業者等）も選べます",IF(AND(OR($E14="",$E14&lt;DATE(2026,4,1)),$F14&lt;300000),"30万円未満：少額減価償却資産の特例（青色申告の中小企業者等）も選べます","")))))))))))</f>
        <v/>
      </c>
    </row>
    <row r="15" ht="20" customHeight="1">
      <c r="B15" s="8" t="n">
        <v>9</v>
      </c>
      <c r="C15" s="3" t="n"/>
      <c r="D15" s="3" t="n"/>
      <c r="E15" s="4" t="n"/>
      <c r="F15" s="9" t="n"/>
      <c r="G15" s="10" t="n"/>
      <c r="H15" s="10" t="n"/>
      <c r="I15" s="9" t="n"/>
      <c r="J15" s="9" t="n"/>
      <c r="K15" s="11">
        <f>IF($E15="","",IF(OR($D$4="",$F$4=""),12,IF($E15&gt;$F$4,0,IF($E15&lt;$D$4,12,MIN(12,DATEDIF($E15,$F$4,"m")+1)))))</f>
        <v/>
      </c>
      <c r="L15" s="12">
        <f>IF(OR($G15="",$H15=""),"",IFERROR(IF($H15="定額法",VLOOKUP($G15,償却率表!$A:$E,2,FALSE),VLOOKUP($G15,償却率表!$A:$E,3,FALSE)),""))</f>
        <v/>
      </c>
      <c r="M15" s="13">
        <f>IF(OR($F15="",$G15="",$H15="",$I15=""),"",MAX(0,MIN(ROUNDDOWN(IF($H15="定額法",$F15*$L15,IF($J15&lt;&gt;"",$J15*IFERROR(VLOOKUP($G15,償却率表!$A:$E,4,FALSE),0),IF($I15*$L15&gt;=ROUNDDOWN($F15*IFERROR(VLOOKUP($G15,償却率表!$A:$E,5,FALSE),0),0),$I15*$L15,$I15*IFERROR(VLOOKUP($G15,償却率表!$A:$E,4,FALSE),0))))*IF($K15="",12,$K15)/12,0),IF($C15="ソフトウェア",$I15,$I15-1))))</f>
        <v/>
      </c>
      <c r="N15" s="13">
        <f>IF($M15="","",$I15-$M15)</f>
        <v/>
      </c>
      <c r="O15" s="13">
        <f>IF($N15="","",$F15-$N15)</f>
        <v/>
      </c>
      <c r="P15" s="14">
        <f>IF($F15="","",IF(AND($K15&lt;&gt;"",$K15=0),"会計期間より後の取得です（当期の償却はありません）",IF(AND($H15="定率法",OR($C15="建物",$C15="建物附属設備",$C15="構築物",$C15="ソフトウェア")),"！ 原則は定額法です（建物は平成10年4月1日以後、附属設備・構築物は平成28年4月1日以後の取得分）",IF(AND($I15&lt;&gt;"",$I15&gt;$F15),"！ 期首帳簿価額が取得価額を超えています",IF(AND($N15&lt;&gt;"",$N15&lt;=1),IF($C15="ソフトウェア","償却完了","償却完了（備忘価額1円）"),IF(AND($H15="定率法",$J15&lt;&gt;""),"改定償却率で均等償却中",IF(AND($H15="定率法",$I15&lt;&gt;"",$L15&lt;&gt;"",$I15*$L15&lt;ROUNDDOWN($F15*IFERROR(VLOOKUP($G15,償却率表!$A:$E,5,FALSE),0),0)),"！ 今期が改定償却への切替年度です。翌期以降は当期の期首帳簿価額を「改定取得価額」欄に入力してください",IF($F15&lt;100000,"10万円未満：消耗品費等で全額損金にできます",IF($F15&lt;200000,"20万円未満：一括償却資産（3年均等）も選べます",IF(AND($E15&lt;&gt;"",$E15&gt;=DATE(2026,4,1),$F15&lt;400000),"40万円未満：少額減価償却資産の特例（青色申告の中小企業者等）も選べます",IF(AND(OR($E15="",$E15&lt;DATE(2026,4,1)),$F15&lt;300000),"30万円未満：少額減価償却資産の特例（青色申告の中小企業者等）も選べます","")))))))))))</f>
        <v/>
      </c>
    </row>
    <row r="16" ht="20" customHeight="1">
      <c r="B16" s="8" t="n">
        <v>10</v>
      </c>
      <c r="C16" s="3" t="n"/>
      <c r="D16" s="3" t="n"/>
      <c r="E16" s="4" t="n"/>
      <c r="F16" s="9" t="n"/>
      <c r="G16" s="10" t="n"/>
      <c r="H16" s="10" t="n"/>
      <c r="I16" s="9" t="n"/>
      <c r="J16" s="9" t="n"/>
      <c r="K16" s="11">
        <f>IF($E16="","",IF(OR($D$4="",$F$4=""),12,IF($E16&gt;$F$4,0,IF($E16&lt;$D$4,12,MIN(12,DATEDIF($E16,$F$4,"m")+1)))))</f>
        <v/>
      </c>
      <c r="L16" s="12">
        <f>IF(OR($G16="",$H16=""),"",IFERROR(IF($H16="定額法",VLOOKUP($G16,償却率表!$A:$E,2,FALSE),VLOOKUP($G16,償却率表!$A:$E,3,FALSE)),""))</f>
        <v/>
      </c>
      <c r="M16" s="13">
        <f>IF(OR($F16="",$G16="",$H16="",$I16=""),"",MAX(0,MIN(ROUNDDOWN(IF($H16="定額法",$F16*$L16,IF($J16&lt;&gt;"",$J16*IFERROR(VLOOKUP($G16,償却率表!$A:$E,4,FALSE),0),IF($I16*$L16&gt;=ROUNDDOWN($F16*IFERROR(VLOOKUP($G16,償却率表!$A:$E,5,FALSE),0),0),$I16*$L16,$I16*IFERROR(VLOOKUP($G16,償却率表!$A:$E,4,FALSE),0))))*IF($K16="",12,$K16)/12,0),IF($C16="ソフトウェア",$I16,$I16-1))))</f>
        <v/>
      </c>
      <c r="N16" s="13">
        <f>IF($M16="","",$I16-$M16)</f>
        <v/>
      </c>
      <c r="O16" s="13">
        <f>IF($N16="","",$F16-$N16)</f>
        <v/>
      </c>
      <c r="P16" s="14">
        <f>IF($F16="","",IF(AND($K16&lt;&gt;"",$K16=0),"会計期間より後の取得です（当期の償却はありません）",IF(AND($H16="定率法",OR($C16="建物",$C16="建物附属設備",$C16="構築物",$C16="ソフトウェア")),"！ 原則は定額法です（建物は平成10年4月1日以後、附属設備・構築物は平成28年4月1日以後の取得分）",IF(AND($I16&lt;&gt;"",$I16&gt;$F16),"！ 期首帳簿価額が取得価額を超えています",IF(AND($N16&lt;&gt;"",$N16&lt;=1),IF($C16="ソフトウェア","償却完了","償却完了（備忘価額1円）"),IF(AND($H16="定率法",$J16&lt;&gt;""),"改定償却率で均等償却中",IF(AND($H16="定率法",$I16&lt;&gt;"",$L16&lt;&gt;"",$I16*$L16&lt;ROUNDDOWN($F16*IFERROR(VLOOKUP($G16,償却率表!$A:$E,5,FALSE),0),0)),"！ 今期が改定償却への切替年度です。翌期以降は当期の期首帳簿価額を「改定取得価額」欄に入力してください",IF($F16&lt;100000,"10万円未満：消耗品費等で全額損金にできます",IF($F16&lt;200000,"20万円未満：一括償却資産（3年均等）も選べます",IF(AND($E16&lt;&gt;"",$E16&gt;=DATE(2026,4,1),$F16&lt;400000),"40万円未満：少額減価償却資産の特例（青色申告の中小企業者等）も選べます",IF(AND(OR($E16="",$E16&lt;DATE(2026,4,1)),$F16&lt;300000),"30万円未満：少額減価償却資産の特例（青色申告の中小企業者等）も選べます","")))))))))))</f>
        <v/>
      </c>
    </row>
    <row r="17" ht="20" customHeight="1">
      <c r="B17" s="8" t="n">
        <v>11</v>
      </c>
      <c r="C17" s="3" t="n"/>
      <c r="D17" s="3" t="n"/>
      <c r="E17" s="4" t="n"/>
      <c r="F17" s="9" t="n"/>
      <c r="G17" s="10" t="n"/>
      <c r="H17" s="10" t="n"/>
      <c r="I17" s="9" t="n"/>
      <c r="J17" s="9" t="n"/>
      <c r="K17" s="11">
        <f>IF($E17="","",IF(OR($D$4="",$F$4=""),12,IF($E17&gt;$F$4,0,IF($E17&lt;$D$4,12,MIN(12,DATEDIF($E17,$F$4,"m")+1)))))</f>
        <v/>
      </c>
      <c r="L17" s="12">
        <f>IF(OR($G17="",$H17=""),"",IFERROR(IF($H17="定額法",VLOOKUP($G17,償却率表!$A:$E,2,FALSE),VLOOKUP($G17,償却率表!$A:$E,3,FALSE)),""))</f>
        <v/>
      </c>
      <c r="M17" s="13">
        <f>IF(OR($F17="",$G17="",$H17="",$I17=""),"",MAX(0,MIN(ROUNDDOWN(IF($H17="定額法",$F17*$L17,IF($J17&lt;&gt;"",$J17*IFERROR(VLOOKUP($G17,償却率表!$A:$E,4,FALSE),0),IF($I17*$L17&gt;=ROUNDDOWN($F17*IFERROR(VLOOKUP($G17,償却率表!$A:$E,5,FALSE),0),0),$I17*$L17,$I17*IFERROR(VLOOKUP($G17,償却率表!$A:$E,4,FALSE),0))))*IF($K17="",12,$K17)/12,0),IF($C17="ソフトウェア",$I17,$I17-1))))</f>
        <v/>
      </c>
      <c r="N17" s="13">
        <f>IF($M17="","",$I17-$M17)</f>
        <v/>
      </c>
      <c r="O17" s="13">
        <f>IF($N17="","",$F17-$N17)</f>
        <v/>
      </c>
      <c r="P17" s="14">
        <f>IF($F17="","",IF(AND($K17&lt;&gt;"",$K17=0),"会計期間より後の取得です（当期の償却はありません）",IF(AND($H17="定率法",OR($C17="建物",$C17="建物附属設備",$C17="構築物",$C17="ソフトウェア")),"！ 原則は定額法です（建物は平成10年4月1日以後、附属設備・構築物は平成28年4月1日以後の取得分）",IF(AND($I17&lt;&gt;"",$I17&gt;$F17),"！ 期首帳簿価額が取得価額を超えています",IF(AND($N17&lt;&gt;"",$N17&lt;=1),IF($C17="ソフトウェア","償却完了","償却完了（備忘価額1円）"),IF(AND($H17="定率法",$J17&lt;&gt;""),"改定償却率で均等償却中",IF(AND($H17="定率法",$I17&lt;&gt;"",$L17&lt;&gt;"",$I17*$L17&lt;ROUNDDOWN($F17*IFERROR(VLOOKUP($G17,償却率表!$A:$E,5,FALSE),0),0)),"！ 今期が改定償却への切替年度です。翌期以降は当期の期首帳簿価額を「改定取得価額」欄に入力してください",IF($F17&lt;100000,"10万円未満：消耗品費等で全額損金にできます",IF($F17&lt;200000,"20万円未満：一括償却資産（3年均等）も選べます",IF(AND($E17&lt;&gt;"",$E17&gt;=DATE(2026,4,1),$F17&lt;400000),"40万円未満：少額減価償却資産の特例（青色申告の中小企業者等）も選べます",IF(AND(OR($E17="",$E17&lt;DATE(2026,4,1)),$F17&lt;300000),"30万円未満：少額減価償却資産の特例（青色申告の中小企業者等）も選べます","")))))))))))</f>
        <v/>
      </c>
    </row>
    <row r="18" ht="20" customHeight="1">
      <c r="B18" s="8" t="n">
        <v>12</v>
      </c>
      <c r="C18" s="3" t="n"/>
      <c r="D18" s="3" t="n"/>
      <c r="E18" s="4" t="n"/>
      <c r="F18" s="9" t="n"/>
      <c r="G18" s="10" t="n"/>
      <c r="H18" s="10" t="n"/>
      <c r="I18" s="9" t="n"/>
      <c r="J18" s="9" t="n"/>
      <c r="K18" s="11">
        <f>IF($E18="","",IF(OR($D$4="",$F$4=""),12,IF($E18&gt;$F$4,0,IF($E18&lt;$D$4,12,MIN(12,DATEDIF($E18,$F$4,"m")+1)))))</f>
        <v/>
      </c>
      <c r="L18" s="12">
        <f>IF(OR($G18="",$H18=""),"",IFERROR(IF($H18="定額法",VLOOKUP($G18,償却率表!$A:$E,2,FALSE),VLOOKUP($G18,償却率表!$A:$E,3,FALSE)),""))</f>
        <v/>
      </c>
      <c r="M18" s="13">
        <f>IF(OR($F18="",$G18="",$H18="",$I18=""),"",MAX(0,MIN(ROUNDDOWN(IF($H18="定額法",$F18*$L18,IF($J18&lt;&gt;"",$J18*IFERROR(VLOOKUP($G18,償却率表!$A:$E,4,FALSE),0),IF($I18*$L18&gt;=ROUNDDOWN($F18*IFERROR(VLOOKUP($G18,償却率表!$A:$E,5,FALSE),0),0),$I18*$L18,$I18*IFERROR(VLOOKUP($G18,償却率表!$A:$E,4,FALSE),0))))*IF($K18="",12,$K18)/12,0),IF($C18="ソフトウェア",$I18,$I18-1))))</f>
        <v/>
      </c>
      <c r="N18" s="13">
        <f>IF($M18="","",$I18-$M18)</f>
        <v/>
      </c>
      <c r="O18" s="13">
        <f>IF($N18="","",$F18-$N18)</f>
        <v/>
      </c>
      <c r="P18" s="14">
        <f>IF($F18="","",IF(AND($K18&lt;&gt;"",$K18=0),"会計期間より後の取得です（当期の償却はありません）",IF(AND($H18="定率法",OR($C18="建物",$C18="建物附属設備",$C18="構築物",$C18="ソフトウェア")),"！ 原則は定額法です（建物は平成10年4月1日以後、附属設備・構築物は平成28年4月1日以後の取得分）",IF(AND($I18&lt;&gt;"",$I18&gt;$F18),"！ 期首帳簿価額が取得価額を超えています",IF(AND($N18&lt;&gt;"",$N18&lt;=1),IF($C18="ソフトウェア","償却完了","償却完了（備忘価額1円）"),IF(AND($H18="定率法",$J18&lt;&gt;""),"改定償却率で均等償却中",IF(AND($H18="定率法",$I18&lt;&gt;"",$L18&lt;&gt;"",$I18*$L18&lt;ROUNDDOWN($F18*IFERROR(VLOOKUP($G18,償却率表!$A:$E,5,FALSE),0),0)),"！ 今期が改定償却への切替年度です。翌期以降は当期の期首帳簿価額を「改定取得価額」欄に入力してください",IF($F18&lt;100000,"10万円未満：消耗品費等で全額損金にできます",IF($F18&lt;200000,"20万円未満：一括償却資産（3年均等）も選べます",IF(AND($E18&lt;&gt;"",$E18&gt;=DATE(2026,4,1),$F18&lt;400000),"40万円未満：少額減価償却資産の特例（青色申告の中小企業者等）も選べます",IF(AND(OR($E18="",$E18&lt;DATE(2026,4,1)),$F18&lt;300000),"30万円未満：少額減価償却資産の特例（青色申告の中小企業者等）も選べます","")))))))))))</f>
        <v/>
      </c>
    </row>
    <row r="19" ht="22" customHeight="1">
      <c r="B19" s="15" t="inlineStr">
        <is>
          <t>合　計</t>
        </is>
      </c>
      <c r="C19" s="16" t="n"/>
      <c r="D19" s="16" t="n"/>
      <c r="E19" s="16" t="n"/>
      <c r="F19" s="17">
        <f>IF(COUNT(F7:F18)=0,"",SUM(F7:F18))</f>
        <v/>
      </c>
      <c r="G19" s="16" t="n"/>
      <c r="H19" s="16" t="n"/>
      <c r="I19" s="17">
        <f>IF(COUNT(I7:I18)=0,"",SUM(I7:I18))</f>
        <v/>
      </c>
      <c r="J19" s="16" t="n"/>
      <c r="K19" s="16" t="n"/>
      <c r="L19" s="16" t="n"/>
      <c r="M19" s="17">
        <f>IF(COUNT(M7:M18)=0,"",SUM(M7:M18))</f>
        <v/>
      </c>
      <c r="N19" s="17">
        <f>IF(COUNT(N7:N18)=0,"",SUM(N7:N18))</f>
        <v/>
      </c>
      <c r="O19" s="17">
        <f>IF(COUNT(O7:O18)=0,"",SUM(O7:O18))</f>
        <v/>
      </c>
    </row>
    <row r="21">
      <c r="B21" s="18" t="inlineStr">
        <is>
          <t>※ 償却率・改定償却率・保証率は、耐用年数省令 別表第十（平成24年4月1日以後に取得をされた減価償却資産のもの）に基づき自動参照しています。</t>
        </is>
      </c>
    </row>
    <row r="22">
      <c r="B22" s="18" t="inlineStr">
        <is>
          <t>※ 本シートは実務の検算・整理を目的とした汎用ひな形です。税務上の最終的な判断は顧問税理士等の専門家にご確認ください。本シートの利用により生じた損害について責任を負いかねます。</t>
        </is>
      </c>
    </row>
  </sheetData>
  <sheetProtection selectLockedCells="1" selectUnlockedCells="1" sheet="1" objects="0" insertRows="0" insertHyperlinks="1" autoFilter="1" scenarios="0" formatColumns="0" deleteColumns="0" insertColumns="0" pivotTables="1" deleteRows="0" formatCells="0" formatRows="0" sort="1" password="CE4B"/>
  <mergeCells count="3">
    <mergeCell ref="B19:E19"/>
    <mergeCell ref="D3:F3"/>
    <mergeCell ref="B2:P2"/>
  </mergeCells>
  <dataValidations count="4">
    <dataValidation sqref="C7:C18" showDropDown="0" showInputMessage="0" showErrorMessage="1" allowBlank="1" errorTitle="勘定科目" error="一覧から選ぶか、リストにない場合は［その他］を選んでください。" type="list">
      <formula1>"建物,建物附属設備,構築物,機械装置,車両運搬具,工具器具備品,ソフトウェア,その他"</formula1>
    </dataValidation>
    <dataValidation sqref="H7:H18" showDropDown="0" showInputMessage="0" showErrorMessage="1" allowBlank="1" errorTitle="償却方法" error="定額法 または 定率法 を選んでください。" type="list">
      <formula1>"定額法,定率法"</formula1>
    </dataValidation>
    <dataValidation sqref="G7:G18" showDropDown="0" showInputMessage="0" showErrorMessage="1" allowBlank="1" errorTitle="耐用年数" error="2〜50年の範囲で選んでください。" type="list">
      <formula1>償却率表!$A$2:$A$50</formula1>
    </dataValidation>
    <dataValidation sqref="F7:F18 I7:I18 J7:J18" showDropDown="0" showInputMessage="0" showErrorMessage="1" allowBlank="1" errorTitle="入力エラー" error="0以上の金額を入力してください。" type="decimal" operator="greaterThanOrEqual">
      <formula1>0</formula1>
    </dataValidation>
  </dataValidations>
  <pageMargins left="0.4" right="0.4" top="0.5" bottom="0.5" header="0.5" footer="0.5"/>
  <pageSetup orientation="landscape" paperSize="9" fitToHeight="1" fitToWidth="1"/>
</worksheet>
</file>

<file path=xl/worksheets/sheet2.xml><?xml version="1.0" encoding="utf-8"?>
<worksheet xmlns="http://schemas.openxmlformats.org/spreadsheetml/2006/main">
  <sheetPr>
    <tabColor rgb="0070AD47"/>
    <outlinePr summaryBelow="1" summaryRight="1"/>
    <pageSetUpPr fitToPage="1"/>
  </sheetPr>
  <dimension ref="B2:P22"/>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3.5" customWidth="1" min="2" max="2"/>
    <col width="10.5" customWidth="1" min="3" max="3"/>
    <col width="14" customWidth="1" min="4" max="4"/>
    <col width="11" customWidth="1" min="5" max="5"/>
    <col width="11.5" customWidth="1" min="6" max="6"/>
    <col width="6" customWidth="1" min="7" max="7"/>
    <col width="8.5" customWidth="1" min="8" max="8"/>
    <col width="12" customWidth="1" min="9" max="9"/>
    <col width="12" customWidth="1" min="10" max="10"/>
    <col width="8" customWidth="1" min="11" max="11"/>
    <col width="7" customWidth="1" min="12" max="12"/>
    <col width="11.5" customWidth="1" min="13" max="13"/>
    <col width="12" customWidth="1" min="14" max="14"/>
    <col width="11.5" customWidth="1" min="15" max="15"/>
    <col width="34" customWidth="1" min="16" max="16"/>
  </cols>
  <sheetData>
    <row r="2" ht="26" customHeight="1">
      <c r="B2" s="1" t="inlineStr">
        <is>
          <t>減価償却明細書（自動計算版）　※記入例</t>
        </is>
      </c>
    </row>
    <row r="3">
      <c r="B3" s="2" t="inlineStr">
        <is>
          <t>事業者名</t>
        </is>
      </c>
      <c r="D3" s="3" t="inlineStr">
        <is>
          <t>株式会社サンプル商事</t>
        </is>
      </c>
      <c r="H3" s="2" t="inlineStr">
        <is>
          <t>青いセルに入力してください。灰色のセルは自動計算です（数式は保護してあります）。</t>
        </is>
      </c>
    </row>
    <row r="4">
      <c r="B4" s="2" t="inlineStr">
        <is>
          <t>会計期間</t>
        </is>
      </c>
      <c r="D4" s="4" t="n">
        <v>46023</v>
      </c>
      <c r="E4" s="5" t="inlineStr">
        <is>
          <t>〜</t>
        </is>
      </c>
      <c r="F4" s="4" t="n">
        <v>46387</v>
      </c>
      <c r="H4" s="2" t="inlineStr">
        <is>
          <t>黄色の「当期供用月数」は自動で入りますが、期中売却などの場合は数字を直接上書きできます。</t>
        </is>
      </c>
    </row>
    <row r="5" ht="6" customHeight="1"/>
    <row r="6" ht="34" customHeight="1">
      <c r="B6" s="6" t="inlineStr">
        <is>
          <t>No.</t>
        </is>
      </c>
      <c r="C6" s="6" t="inlineStr">
        <is>
          <t>勘定科目</t>
        </is>
      </c>
      <c r="D6" s="6" t="inlineStr">
        <is>
          <t>資産名</t>
        </is>
      </c>
      <c r="E6" s="6" t="inlineStr">
        <is>
          <t>取得年月日</t>
        </is>
      </c>
      <c r="F6" s="6" t="inlineStr">
        <is>
          <t>取得価額
(円)</t>
        </is>
      </c>
      <c r="G6" s="6" t="inlineStr">
        <is>
          <t>耐用
年数</t>
        </is>
      </c>
      <c r="H6" s="6" t="inlineStr">
        <is>
          <t>償却方法</t>
        </is>
      </c>
      <c r="I6" s="6" t="inlineStr">
        <is>
          <t>期首帳簿価額
(円)</t>
        </is>
      </c>
      <c r="J6" s="6" t="inlineStr">
        <is>
          <t>改定取得価額
(切替後のみ)</t>
        </is>
      </c>
      <c r="K6" s="6" t="inlineStr">
        <is>
          <t>当期
供用月数</t>
        </is>
      </c>
      <c r="L6" s="6" t="inlineStr">
        <is>
          <t>償却率</t>
        </is>
      </c>
      <c r="M6" s="6" t="inlineStr">
        <is>
          <t>当期償却費
(円)</t>
        </is>
      </c>
      <c r="N6" s="6" t="inlineStr">
        <is>
          <t>期末帳簿価額
(円)</t>
        </is>
      </c>
      <c r="O6" s="6" t="inlineStr">
        <is>
          <t>償却累計額
(円)</t>
        </is>
      </c>
      <c r="P6" s="7" t="inlineStr">
        <is>
          <t>チェック（画面用・印刷されません）</t>
        </is>
      </c>
    </row>
    <row r="7" ht="20" customHeight="1">
      <c r="B7" s="8" t="n">
        <v>1</v>
      </c>
      <c r="C7" s="3" t="inlineStr">
        <is>
          <t>建物</t>
        </is>
      </c>
      <c r="D7" s="3" t="inlineStr">
        <is>
          <t>本社事務所</t>
        </is>
      </c>
      <c r="E7" s="4" t="n">
        <v>43922</v>
      </c>
      <c r="F7" s="9" t="n">
        <v>20000000</v>
      </c>
      <c r="G7" s="10" t="n">
        <v>22</v>
      </c>
      <c r="H7" s="10" t="inlineStr">
        <is>
          <t>定額法</t>
        </is>
      </c>
      <c r="I7" s="9" t="n">
        <v>14710000</v>
      </c>
      <c r="J7" s="9" t="n"/>
      <c r="K7" s="11">
        <f>IF($E7="","",IF(OR($D$4="",$F$4=""),12,IF($E7&gt;$F$4,0,IF($E7&lt;$D$4,12,MIN(12,DATEDIF($E7,$F$4,"m")+1)))))</f>
        <v/>
      </c>
      <c r="L7" s="12">
        <f>IF(OR($G7="",$H7=""),"",IFERROR(IF($H7="定額法",VLOOKUP($G7,償却率表!$A:$E,2,FALSE),VLOOKUP($G7,償却率表!$A:$E,3,FALSE)),""))</f>
        <v/>
      </c>
      <c r="M7" s="13">
        <f>IF(OR($F7="",$G7="",$H7="",$I7=""),"",MAX(0,MIN(ROUNDDOWN(IF($H7="定額法",$F7*$L7,IF($J7&lt;&gt;"",$J7*IFERROR(VLOOKUP($G7,償却率表!$A:$E,4,FALSE),0),IF($I7*$L7&gt;=ROUNDDOWN($F7*IFERROR(VLOOKUP($G7,償却率表!$A:$E,5,FALSE),0),0),$I7*$L7,$I7*IFERROR(VLOOKUP($G7,償却率表!$A:$E,4,FALSE),0))))*IF($K7="",12,$K7)/12,0),IF($C7="ソフトウェア",$I7,$I7-1))))</f>
        <v/>
      </c>
      <c r="N7" s="13">
        <f>IF($M7="","",$I7-$M7)</f>
        <v/>
      </c>
      <c r="O7" s="13">
        <f>IF($N7="","",$F7-$N7)</f>
        <v/>
      </c>
      <c r="P7" s="14">
        <f>IF($F7="","",IF(AND($K7&lt;&gt;"",$K7=0),"会計期間より後の取得です（当期の償却はありません）",IF(AND($H7="定率法",OR($C7="建物",$C7="建物附属設備",$C7="構築物",$C7="ソフトウェア")),"！ 原則は定額法です（建物は平成10年4月1日以後、附属設備・構築物は平成28年4月1日以後の取得分）",IF(AND($I7&lt;&gt;"",$I7&gt;$F7),"！ 期首帳簿価額が取得価額を超えています",IF(AND($N7&lt;&gt;"",$N7&lt;=1),IF($C7="ソフトウェア","償却完了","償却完了（備忘価額1円）"),IF(AND($H7="定率法",$J7&lt;&gt;""),"改定償却率で均等償却中",IF(AND($H7="定率法",$I7&lt;&gt;"",$L7&lt;&gt;"",$I7*$L7&lt;ROUNDDOWN($F7*IFERROR(VLOOKUP($G7,償却率表!$A:$E,5,FALSE),0),0)),"！ 今期が改定償却への切替年度です。翌期以降は当期の期首帳簿価額を「改定取得価額」欄に入力してください",IF($F7&lt;100000,"10万円未満：消耗品費等で全額損金にできます",IF($F7&lt;200000,"20万円未満：一括償却資産（3年均等）も選べます",IF(AND($E7&lt;&gt;"",$E7&gt;=DATE(2026,4,1),$F7&lt;400000),"40万円未満：少額減価償却資産の特例（青色申告の中小企業者等）も選べます",IF(AND(OR($E7="",$E7&lt;DATE(2026,4,1)),$F7&lt;300000),"30万円未満：少額減価償却資産の特例（青色申告の中小企業者等）も選べます","")))))))))))</f>
        <v/>
      </c>
    </row>
    <row r="8" ht="20" customHeight="1">
      <c r="B8" s="8" t="n">
        <v>2</v>
      </c>
      <c r="C8" s="3" t="inlineStr">
        <is>
          <t>機械装置</t>
        </is>
      </c>
      <c r="D8" s="3" t="inlineStr">
        <is>
          <t>包装機械 A-2</t>
        </is>
      </c>
      <c r="E8" s="4" t="n">
        <v>43556</v>
      </c>
      <c r="F8" s="9" t="n">
        <v>5000000</v>
      </c>
      <c r="G8" s="10" t="n">
        <v>10</v>
      </c>
      <c r="H8" s="10" t="inlineStr">
        <is>
          <t>定率法</t>
        </is>
      </c>
      <c r="I8" s="9" t="n">
        <v>1044480</v>
      </c>
      <c r="J8" s="9" t="n">
        <v>1392640</v>
      </c>
      <c r="K8" s="11">
        <f>IF($E8="","",IF(OR($D$4="",$F$4=""),12,IF($E8&gt;$F$4,0,IF($E8&lt;$D$4,12,MIN(12,DATEDIF($E8,$F$4,"m")+1)))))</f>
        <v/>
      </c>
      <c r="L8" s="12">
        <f>IF(OR($G8="",$H8=""),"",IFERROR(IF($H8="定額法",VLOOKUP($G8,償却率表!$A:$E,2,FALSE),VLOOKUP($G8,償却率表!$A:$E,3,FALSE)),""))</f>
        <v/>
      </c>
      <c r="M8" s="13">
        <f>IF(OR($F8="",$G8="",$H8="",$I8=""),"",MAX(0,MIN(ROUNDDOWN(IF($H8="定額法",$F8*$L8,IF($J8&lt;&gt;"",$J8*IFERROR(VLOOKUP($G8,償却率表!$A:$E,4,FALSE),0),IF($I8*$L8&gt;=ROUNDDOWN($F8*IFERROR(VLOOKUP($G8,償却率表!$A:$E,5,FALSE),0),0),$I8*$L8,$I8*IFERROR(VLOOKUP($G8,償却率表!$A:$E,4,FALSE),0))))*IF($K8="",12,$K8)/12,0),IF($C8="ソフトウェア",$I8,$I8-1))))</f>
        <v/>
      </c>
      <c r="N8" s="13">
        <f>IF($M8="","",$I8-$M8)</f>
        <v/>
      </c>
      <c r="O8" s="13">
        <f>IF($N8="","",$F8-$N8)</f>
        <v/>
      </c>
      <c r="P8" s="14">
        <f>IF($F8="","",IF(AND($K8&lt;&gt;"",$K8=0),"会計期間より後の取得です（当期の償却はありません）",IF(AND($H8="定率法",OR($C8="建物",$C8="建物附属設備",$C8="構築物",$C8="ソフトウェア")),"！ 原則は定額法です（建物は平成10年4月1日以後、附属設備・構築物は平成28年4月1日以後の取得分）",IF(AND($I8&lt;&gt;"",$I8&gt;$F8),"！ 期首帳簿価額が取得価額を超えています",IF(AND($N8&lt;&gt;"",$N8&lt;=1),IF($C8="ソフトウェア","償却完了","償却完了（備忘価額1円）"),IF(AND($H8="定率法",$J8&lt;&gt;""),"改定償却率で均等償却中",IF(AND($H8="定率法",$I8&lt;&gt;"",$L8&lt;&gt;"",$I8*$L8&lt;ROUNDDOWN($F8*IFERROR(VLOOKUP($G8,償却率表!$A:$E,5,FALSE),0),0)),"！ 今期が改定償却への切替年度です。翌期以降は当期の期首帳簿価額を「改定取得価額」欄に入力してください",IF($F8&lt;100000,"10万円未満：消耗品費等で全額損金にできます",IF($F8&lt;200000,"20万円未満：一括償却資産（3年均等）も選べます",IF(AND($E8&lt;&gt;"",$E8&gt;=DATE(2026,4,1),$F8&lt;400000),"40万円未満：少額減価償却資産の特例（青色申告の中小企業者等）も選べます",IF(AND(OR($E8="",$E8&lt;DATE(2026,4,1)),$F8&lt;300000),"30万円未満：少額減価償却資産の特例（青色申告の中小企業者等）も選べます","")))))))))))</f>
        <v/>
      </c>
    </row>
    <row r="9" ht="20" customHeight="1">
      <c r="B9" s="8" t="n">
        <v>3</v>
      </c>
      <c r="C9" s="3" t="inlineStr">
        <is>
          <t>車両運搬具</t>
        </is>
      </c>
      <c r="D9" s="3" t="inlineStr">
        <is>
          <t>営業車（軽バン）</t>
        </is>
      </c>
      <c r="E9" s="4" t="n">
        <v>46213</v>
      </c>
      <c r="F9" s="9" t="n">
        <v>3000000</v>
      </c>
      <c r="G9" s="10" t="n">
        <v>6</v>
      </c>
      <c r="H9" s="10" t="inlineStr">
        <is>
          <t>定率法</t>
        </is>
      </c>
      <c r="I9" s="9" t="n">
        <v>3000000</v>
      </c>
      <c r="J9" s="9" t="n"/>
      <c r="K9" s="11">
        <f>IF($E9="","",IF(OR($D$4="",$F$4=""),12,IF($E9&gt;$F$4,0,IF($E9&lt;$D$4,12,MIN(12,DATEDIF($E9,$F$4,"m")+1)))))</f>
        <v/>
      </c>
      <c r="L9" s="12">
        <f>IF(OR($G9="",$H9=""),"",IFERROR(IF($H9="定額法",VLOOKUP($G9,償却率表!$A:$E,2,FALSE),VLOOKUP($G9,償却率表!$A:$E,3,FALSE)),""))</f>
        <v/>
      </c>
      <c r="M9" s="13">
        <f>IF(OR($F9="",$G9="",$H9="",$I9=""),"",MAX(0,MIN(ROUNDDOWN(IF($H9="定額法",$F9*$L9,IF($J9&lt;&gt;"",$J9*IFERROR(VLOOKUP($G9,償却率表!$A:$E,4,FALSE),0),IF($I9*$L9&gt;=ROUNDDOWN($F9*IFERROR(VLOOKUP($G9,償却率表!$A:$E,5,FALSE),0),0),$I9*$L9,$I9*IFERROR(VLOOKUP($G9,償却率表!$A:$E,4,FALSE),0))))*IF($K9="",12,$K9)/12,0),IF($C9="ソフトウェア",$I9,$I9-1))))</f>
        <v/>
      </c>
      <c r="N9" s="13">
        <f>IF($M9="","",$I9-$M9)</f>
        <v/>
      </c>
      <c r="O9" s="13">
        <f>IF($N9="","",$F9-$N9)</f>
        <v/>
      </c>
      <c r="P9" s="14">
        <f>IF($F9="","",IF(AND($K9&lt;&gt;"",$K9=0),"会計期間より後の取得です（当期の償却はありません）",IF(AND($H9="定率法",OR($C9="建物",$C9="建物附属設備",$C9="構築物",$C9="ソフトウェア")),"！ 原則は定額法です（建物は平成10年4月1日以後、附属設備・構築物は平成28年4月1日以後の取得分）",IF(AND($I9&lt;&gt;"",$I9&gt;$F9),"！ 期首帳簿価額が取得価額を超えています",IF(AND($N9&lt;&gt;"",$N9&lt;=1),IF($C9="ソフトウェア","償却完了","償却完了（備忘価額1円）"),IF(AND($H9="定率法",$J9&lt;&gt;""),"改定償却率で均等償却中",IF(AND($H9="定率法",$I9&lt;&gt;"",$L9&lt;&gt;"",$I9*$L9&lt;ROUNDDOWN($F9*IFERROR(VLOOKUP($G9,償却率表!$A:$E,5,FALSE),0),0)),"！ 今期が改定償却への切替年度です。翌期以降は当期の期首帳簿価額を「改定取得価額」欄に入力してください",IF($F9&lt;100000,"10万円未満：消耗品費等で全額損金にできます",IF($F9&lt;200000,"20万円未満：一括償却資産（3年均等）も選べます",IF(AND($E9&lt;&gt;"",$E9&gt;=DATE(2026,4,1),$F9&lt;400000),"40万円未満：少額減価償却資産の特例（青色申告の中小企業者等）も選べます",IF(AND(OR($E9="",$E9&lt;DATE(2026,4,1)),$F9&lt;300000),"30万円未満：少額減価償却資産の特例（青色申告の中小企業者等）も選べます","")))))))))))</f>
        <v/>
      </c>
    </row>
    <row r="10" ht="20" customHeight="1">
      <c r="B10" s="8" t="n">
        <v>4</v>
      </c>
      <c r="C10" s="3" t="inlineStr">
        <is>
          <t>ソフトウェア</t>
        </is>
      </c>
      <c r="D10" s="3" t="inlineStr">
        <is>
          <t>業務管理ソフト</t>
        </is>
      </c>
      <c r="E10" s="4" t="n">
        <v>45566</v>
      </c>
      <c r="F10" s="9" t="n">
        <v>600000</v>
      </c>
      <c r="G10" s="10" t="n">
        <v>5</v>
      </c>
      <c r="H10" s="10" t="inlineStr">
        <is>
          <t>定額法</t>
        </is>
      </c>
      <c r="I10" s="9" t="n">
        <v>450000</v>
      </c>
      <c r="J10" s="9" t="n"/>
      <c r="K10" s="11">
        <f>IF($E10="","",IF(OR($D$4="",$F$4=""),12,IF($E10&gt;$F$4,0,IF($E10&lt;$D$4,12,MIN(12,DATEDIF($E10,$F$4,"m")+1)))))</f>
        <v/>
      </c>
      <c r="L10" s="12">
        <f>IF(OR($G10="",$H10=""),"",IFERROR(IF($H10="定額法",VLOOKUP($G10,償却率表!$A:$E,2,FALSE),VLOOKUP($G10,償却率表!$A:$E,3,FALSE)),""))</f>
        <v/>
      </c>
      <c r="M10" s="13">
        <f>IF(OR($F10="",$G10="",$H10="",$I10=""),"",MAX(0,MIN(ROUNDDOWN(IF($H10="定額法",$F10*$L10,IF($J10&lt;&gt;"",$J10*IFERROR(VLOOKUP($G10,償却率表!$A:$E,4,FALSE),0),IF($I10*$L10&gt;=ROUNDDOWN($F10*IFERROR(VLOOKUP($G10,償却率表!$A:$E,5,FALSE),0),0),$I10*$L10,$I10*IFERROR(VLOOKUP($G10,償却率表!$A:$E,4,FALSE),0))))*IF($K10="",12,$K10)/12,0),IF($C10="ソフトウェア",$I10,$I10-1))))</f>
        <v/>
      </c>
      <c r="N10" s="13">
        <f>IF($M10="","",$I10-$M10)</f>
        <v/>
      </c>
      <c r="O10" s="13">
        <f>IF($N10="","",$F10-$N10)</f>
        <v/>
      </c>
      <c r="P10" s="14">
        <f>IF($F10="","",IF(AND($K10&lt;&gt;"",$K10=0),"会計期間より後の取得です（当期の償却はありません）",IF(AND($H10="定率法",OR($C10="建物",$C10="建物附属設備",$C10="構築物",$C10="ソフトウェア")),"！ 原則は定額法です（建物は平成10年4月1日以後、附属設備・構築物は平成28年4月1日以後の取得分）",IF(AND($I10&lt;&gt;"",$I10&gt;$F10),"！ 期首帳簿価額が取得価額を超えています",IF(AND($N10&lt;&gt;"",$N10&lt;=1),IF($C10="ソフトウェア","償却完了","償却完了（備忘価額1円）"),IF(AND($H10="定率法",$J10&lt;&gt;""),"改定償却率で均等償却中",IF(AND($H10="定率法",$I10&lt;&gt;"",$L10&lt;&gt;"",$I10*$L10&lt;ROUNDDOWN($F10*IFERROR(VLOOKUP($G10,償却率表!$A:$E,5,FALSE),0),0)),"！ 今期が改定償却への切替年度です。翌期以降は当期の期首帳簿価額を「改定取得価額」欄に入力してください",IF($F10&lt;100000,"10万円未満：消耗品費等で全額損金にできます",IF($F10&lt;200000,"20万円未満：一括償却資産（3年均等）も選べます",IF(AND($E10&lt;&gt;"",$E10&gt;=DATE(2026,4,1),$F10&lt;400000),"40万円未満：少額減価償却資産の特例（青色申告の中小企業者等）も選べます",IF(AND(OR($E10="",$E10&lt;DATE(2026,4,1)),$F10&lt;300000),"30万円未満：少額減価償却資産の特例（青色申告の中小企業者等）も選べます","")))))))))))</f>
        <v/>
      </c>
    </row>
    <row r="11" ht="20" customHeight="1">
      <c r="B11" s="8" t="n">
        <v>5</v>
      </c>
      <c r="C11" s="3" t="inlineStr">
        <is>
          <t>工具器具備品</t>
        </is>
      </c>
      <c r="D11" s="3" t="inlineStr">
        <is>
          <t>ノートPC 3台</t>
        </is>
      </c>
      <c r="E11" s="4" t="n">
        <v>46162</v>
      </c>
      <c r="F11" s="9" t="n">
        <v>180000</v>
      </c>
      <c r="G11" s="10" t="n">
        <v>4</v>
      </c>
      <c r="H11" s="10" t="inlineStr">
        <is>
          <t>定率法</t>
        </is>
      </c>
      <c r="I11" s="9" t="n">
        <v>180000</v>
      </c>
      <c r="J11" s="9" t="n"/>
      <c r="K11" s="11">
        <f>IF($E11="","",IF(OR($D$4="",$F$4=""),12,IF($E11&gt;$F$4,0,IF($E11&lt;$D$4,12,MIN(12,DATEDIF($E11,$F$4,"m")+1)))))</f>
        <v/>
      </c>
      <c r="L11" s="12">
        <f>IF(OR($G11="",$H11=""),"",IFERROR(IF($H11="定額法",VLOOKUP($G11,償却率表!$A:$E,2,FALSE),VLOOKUP($G11,償却率表!$A:$E,3,FALSE)),""))</f>
        <v/>
      </c>
      <c r="M11" s="13">
        <f>IF(OR($F11="",$G11="",$H11="",$I11=""),"",MAX(0,MIN(ROUNDDOWN(IF($H11="定額法",$F11*$L11,IF($J11&lt;&gt;"",$J11*IFERROR(VLOOKUP($G11,償却率表!$A:$E,4,FALSE),0),IF($I11*$L11&gt;=ROUNDDOWN($F11*IFERROR(VLOOKUP($G11,償却率表!$A:$E,5,FALSE),0),0),$I11*$L11,$I11*IFERROR(VLOOKUP($G11,償却率表!$A:$E,4,FALSE),0))))*IF($K11="",12,$K11)/12,0),IF($C11="ソフトウェア",$I11,$I11-1))))</f>
        <v/>
      </c>
      <c r="N11" s="13">
        <f>IF($M11="","",$I11-$M11)</f>
        <v/>
      </c>
      <c r="O11" s="13">
        <f>IF($N11="","",$F11-$N11)</f>
        <v/>
      </c>
      <c r="P11" s="14">
        <f>IF($F11="","",IF(AND($K11&lt;&gt;"",$K11=0),"会計期間より後の取得です（当期の償却はありません）",IF(AND($H11="定率法",OR($C11="建物",$C11="建物附属設備",$C11="構築物",$C11="ソフトウェア")),"！ 原則は定額法です（建物は平成10年4月1日以後、附属設備・構築物は平成28年4月1日以後の取得分）",IF(AND($I11&lt;&gt;"",$I11&gt;$F11),"！ 期首帳簿価額が取得価額を超えています",IF(AND($N11&lt;&gt;"",$N11&lt;=1),IF($C11="ソフトウェア","償却完了","償却完了（備忘価額1円）"),IF(AND($H11="定率法",$J11&lt;&gt;""),"改定償却率で均等償却中",IF(AND($H11="定率法",$I11&lt;&gt;"",$L11&lt;&gt;"",$I11*$L11&lt;ROUNDDOWN($F11*IFERROR(VLOOKUP($G11,償却率表!$A:$E,5,FALSE),0),0)),"！ 今期が改定償却への切替年度です。翌期以降は当期の期首帳簿価額を「改定取得価額」欄に入力してください",IF($F11&lt;100000,"10万円未満：消耗品費等で全額損金にできます",IF($F11&lt;200000,"20万円未満：一括償却資産（3年均等）も選べます",IF(AND($E11&lt;&gt;"",$E11&gt;=DATE(2026,4,1),$F11&lt;400000),"40万円未満：少額減価償却資産の特例（青色申告の中小企業者等）も選べます",IF(AND(OR($E11="",$E11&lt;DATE(2026,4,1)),$F11&lt;300000),"30万円未満：少額減価償却資産の特例（青色申告の中小企業者等）も選べます","")))))))))))</f>
        <v/>
      </c>
    </row>
    <row r="12" ht="20" customHeight="1">
      <c r="B12" s="8" t="n">
        <v>6</v>
      </c>
      <c r="C12" s="3" t="n"/>
      <c r="D12" s="3" t="n"/>
      <c r="E12" s="4" t="n"/>
      <c r="F12" s="9" t="n"/>
      <c r="G12" s="10" t="n"/>
      <c r="H12" s="10" t="n"/>
      <c r="I12" s="9" t="n"/>
      <c r="J12" s="9" t="n"/>
      <c r="K12" s="11">
        <f>IF($E12="","",IF(OR($D$4="",$F$4=""),12,IF($E12&gt;$F$4,0,IF($E12&lt;$D$4,12,MIN(12,DATEDIF($E12,$F$4,"m")+1)))))</f>
        <v/>
      </c>
      <c r="L12" s="12">
        <f>IF(OR($G12="",$H12=""),"",IFERROR(IF($H12="定額法",VLOOKUP($G12,償却率表!$A:$E,2,FALSE),VLOOKUP($G12,償却率表!$A:$E,3,FALSE)),""))</f>
        <v/>
      </c>
      <c r="M12" s="13">
        <f>IF(OR($F12="",$G12="",$H12="",$I12=""),"",MAX(0,MIN(ROUNDDOWN(IF($H12="定額法",$F12*$L12,IF($J12&lt;&gt;"",$J12*IFERROR(VLOOKUP($G12,償却率表!$A:$E,4,FALSE),0),IF($I12*$L12&gt;=ROUNDDOWN($F12*IFERROR(VLOOKUP($G12,償却率表!$A:$E,5,FALSE),0),0),$I12*$L12,$I12*IFERROR(VLOOKUP($G12,償却率表!$A:$E,4,FALSE),0))))*IF($K12="",12,$K12)/12,0),IF($C12="ソフトウェア",$I12,$I12-1))))</f>
        <v/>
      </c>
      <c r="N12" s="13">
        <f>IF($M12="","",$I12-$M12)</f>
        <v/>
      </c>
      <c r="O12" s="13">
        <f>IF($N12="","",$F12-$N12)</f>
        <v/>
      </c>
      <c r="P12" s="14">
        <f>IF($F12="","",IF(AND($K12&lt;&gt;"",$K12=0),"会計期間より後の取得です（当期の償却はありません）",IF(AND($H12="定率法",OR($C12="建物",$C12="建物附属設備",$C12="構築物",$C12="ソフトウェア")),"！ 原則は定額法です（建物は平成10年4月1日以後、附属設備・構築物は平成28年4月1日以後の取得分）",IF(AND($I12&lt;&gt;"",$I12&gt;$F12),"！ 期首帳簿価額が取得価額を超えています",IF(AND($N12&lt;&gt;"",$N12&lt;=1),IF($C12="ソフトウェア","償却完了","償却完了（備忘価額1円）"),IF(AND($H12="定率法",$J12&lt;&gt;""),"改定償却率で均等償却中",IF(AND($H12="定率法",$I12&lt;&gt;"",$L12&lt;&gt;"",$I12*$L12&lt;ROUNDDOWN($F12*IFERROR(VLOOKUP($G12,償却率表!$A:$E,5,FALSE),0),0)),"！ 今期が改定償却への切替年度です。翌期以降は当期の期首帳簿価額を「改定取得価額」欄に入力してください",IF($F12&lt;100000,"10万円未満：消耗品費等で全額損金にできます",IF($F12&lt;200000,"20万円未満：一括償却資産（3年均等）も選べます",IF(AND($E12&lt;&gt;"",$E12&gt;=DATE(2026,4,1),$F12&lt;400000),"40万円未満：少額減価償却資産の特例（青色申告の中小企業者等）も選べます",IF(AND(OR($E12="",$E12&lt;DATE(2026,4,1)),$F12&lt;300000),"30万円未満：少額減価償却資産の特例（青色申告の中小企業者等）も選べます","")))))))))))</f>
        <v/>
      </c>
    </row>
    <row r="13" ht="20" customHeight="1">
      <c r="B13" s="8" t="n">
        <v>7</v>
      </c>
      <c r="C13" s="3" t="n"/>
      <c r="D13" s="3" t="n"/>
      <c r="E13" s="4" t="n"/>
      <c r="F13" s="9" t="n"/>
      <c r="G13" s="10" t="n"/>
      <c r="H13" s="10" t="n"/>
      <c r="I13" s="9" t="n"/>
      <c r="J13" s="9" t="n"/>
      <c r="K13" s="11">
        <f>IF($E13="","",IF(OR($D$4="",$F$4=""),12,IF($E13&gt;$F$4,0,IF($E13&lt;$D$4,12,MIN(12,DATEDIF($E13,$F$4,"m")+1)))))</f>
        <v/>
      </c>
      <c r="L13" s="12">
        <f>IF(OR($G13="",$H13=""),"",IFERROR(IF($H13="定額法",VLOOKUP($G13,償却率表!$A:$E,2,FALSE),VLOOKUP($G13,償却率表!$A:$E,3,FALSE)),""))</f>
        <v/>
      </c>
      <c r="M13" s="13">
        <f>IF(OR($F13="",$G13="",$H13="",$I13=""),"",MAX(0,MIN(ROUNDDOWN(IF($H13="定額法",$F13*$L13,IF($J13&lt;&gt;"",$J13*IFERROR(VLOOKUP($G13,償却率表!$A:$E,4,FALSE),0),IF($I13*$L13&gt;=ROUNDDOWN($F13*IFERROR(VLOOKUP($G13,償却率表!$A:$E,5,FALSE),0),0),$I13*$L13,$I13*IFERROR(VLOOKUP($G13,償却率表!$A:$E,4,FALSE),0))))*IF($K13="",12,$K13)/12,0),IF($C13="ソフトウェア",$I13,$I13-1))))</f>
        <v/>
      </c>
      <c r="N13" s="13">
        <f>IF($M13="","",$I13-$M13)</f>
        <v/>
      </c>
      <c r="O13" s="13">
        <f>IF($N13="","",$F13-$N13)</f>
        <v/>
      </c>
      <c r="P13" s="14">
        <f>IF($F13="","",IF(AND($K13&lt;&gt;"",$K13=0),"会計期間より後の取得です（当期の償却はありません）",IF(AND($H13="定率法",OR($C13="建物",$C13="建物附属設備",$C13="構築物",$C13="ソフトウェア")),"！ 原則は定額法です（建物は平成10年4月1日以後、附属設備・構築物は平成28年4月1日以後の取得分）",IF(AND($I13&lt;&gt;"",$I13&gt;$F13),"！ 期首帳簿価額が取得価額を超えています",IF(AND($N13&lt;&gt;"",$N13&lt;=1),IF($C13="ソフトウェア","償却完了","償却完了（備忘価額1円）"),IF(AND($H13="定率法",$J13&lt;&gt;""),"改定償却率で均等償却中",IF(AND($H13="定率法",$I13&lt;&gt;"",$L13&lt;&gt;"",$I13*$L13&lt;ROUNDDOWN($F13*IFERROR(VLOOKUP($G13,償却率表!$A:$E,5,FALSE),0),0)),"！ 今期が改定償却への切替年度です。翌期以降は当期の期首帳簿価額を「改定取得価額」欄に入力してください",IF($F13&lt;100000,"10万円未満：消耗品費等で全額損金にできます",IF($F13&lt;200000,"20万円未満：一括償却資産（3年均等）も選べます",IF(AND($E13&lt;&gt;"",$E13&gt;=DATE(2026,4,1),$F13&lt;400000),"40万円未満：少額減価償却資産の特例（青色申告の中小企業者等）も選べます",IF(AND(OR($E13="",$E13&lt;DATE(2026,4,1)),$F13&lt;300000),"30万円未満：少額減価償却資産の特例（青色申告の中小企業者等）も選べます","")))))))))))</f>
        <v/>
      </c>
    </row>
    <row r="14" ht="20" customHeight="1">
      <c r="B14" s="8" t="n">
        <v>8</v>
      </c>
      <c r="C14" s="3" t="n"/>
      <c r="D14" s="3" t="n"/>
      <c r="E14" s="4" t="n"/>
      <c r="F14" s="9" t="n"/>
      <c r="G14" s="10" t="n"/>
      <c r="H14" s="10" t="n"/>
      <c r="I14" s="9" t="n"/>
      <c r="J14" s="9" t="n"/>
      <c r="K14" s="11">
        <f>IF($E14="","",IF(OR($D$4="",$F$4=""),12,IF($E14&gt;$F$4,0,IF($E14&lt;$D$4,12,MIN(12,DATEDIF($E14,$F$4,"m")+1)))))</f>
        <v/>
      </c>
      <c r="L14" s="12">
        <f>IF(OR($G14="",$H14=""),"",IFERROR(IF($H14="定額法",VLOOKUP($G14,償却率表!$A:$E,2,FALSE),VLOOKUP($G14,償却率表!$A:$E,3,FALSE)),""))</f>
        <v/>
      </c>
      <c r="M14" s="13">
        <f>IF(OR($F14="",$G14="",$H14="",$I14=""),"",MAX(0,MIN(ROUNDDOWN(IF($H14="定額法",$F14*$L14,IF($J14&lt;&gt;"",$J14*IFERROR(VLOOKUP($G14,償却率表!$A:$E,4,FALSE),0),IF($I14*$L14&gt;=ROUNDDOWN($F14*IFERROR(VLOOKUP($G14,償却率表!$A:$E,5,FALSE),0),0),$I14*$L14,$I14*IFERROR(VLOOKUP($G14,償却率表!$A:$E,4,FALSE),0))))*IF($K14="",12,$K14)/12,0),IF($C14="ソフトウェア",$I14,$I14-1))))</f>
        <v/>
      </c>
      <c r="N14" s="13">
        <f>IF($M14="","",$I14-$M14)</f>
        <v/>
      </c>
      <c r="O14" s="13">
        <f>IF($N14="","",$F14-$N14)</f>
        <v/>
      </c>
      <c r="P14" s="14">
        <f>IF($F14="","",IF(AND($K14&lt;&gt;"",$K14=0),"会計期間より後の取得です（当期の償却はありません）",IF(AND($H14="定率法",OR($C14="建物",$C14="建物附属設備",$C14="構築物",$C14="ソフトウェア")),"！ 原則は定額法です（建物は平成10年4月1日以後、附属設備・構築物は平成28年4月1日以後の取得分）",IF(AND($I14&lt;&gt;"",$I14&gt;$F14),"！ 期首帳簿価額が取得価額を超えています",IF(AND($N14&lt;&gt;"",$N14&lt;=1),IF($C14="ソフトウェア","償却完了","償却完了（備忘価額1円）"),IF(AND($H14="定率法",$J14&lt;&gt;""),"改定償却率で均等償却中",IF(AND($H14="定率法",$I14&lt;&gt;"",$L14&lt;&gt;"",$I14*$L14&lt;ROUNDDOWN($F14*IFERROR(VLOOKUP($G14,償却率表!$A:$E,5,FALSE),0),0)),"！ 今期が改定償却への切替年度です。翌期以降は当期の期首帳簿価額を「改定取得価額」欄に入力してください",IF($F14&lt;100000,"10万円未満：消耗品費等で全額損金にできます",IF($F14&lt;200000,"20万円未満：一括償却資産（3年均等）も選べます",IF(AND($E14&lt;&gt;"",$E14&gt;=DATE(2026,4,1),$F14&lt;400000),"40万円未満：少額減価償却資産の特例（青色申告の中小企業者等）も選べます",IF(AND(OR($E14="",$E14&lt;DATE(2026,4,1)),$F14&lt;300000),"30万円未満：少額減価償却資産の特例（青色申告の中小企業者等）も選べます","")))))))))))</f>
        <v/>
      </c>
    </row>
    <row r="15" ht="20" customHeight="1">
      <c r="B15" s="8" t="n">
        <v>9</v>
      </c>
      <c r="C15" s="3" t="n"/>
      <c r="D15" s="3" t="n"/>
      <c r="E15" s="4" t="n"/>
      <c r="F15" s="9" t="n"/>
      <c r="G15" s="10" t="n"/>
      <c r="H15" s="10" t="n"/>
      <c r="I15" s="9" t="n"/>
      <c r="J15" s="9" t="n"/>
      <c r="K15" s="11">
        <f>IF($E15="","",IF(OR($D$4="",$F$4=""),12,IF($E15&gt;$F$4,0,IF($E15&lt;$D$4,12,MIN(12,DATEDIF($E15,$F$4,"m")+1)))))</f>
        <v/>
      </c>
      <c r="L15" s="12">
        <f>IF(OR($G15="",$H15=""),"",IFERROR(IF($H15="定額法",VLOOKUP($G15,償却率表!$A:$E,2,FALSE),VLOOKUP($G15,償却率表!$A:$E,3,FALSE)),""))</f>
        <v/>
      </c>
      <c r="M15" s="13">
        <f>IF(OR($F15="",$G15="",$H15="",$I15=""),"",MAX(0,MIN(ROUNDDOWN(IF($H15="定額法",$F15*$L15,IF($J15&lt;&gt;"",$J15*IFERROR(VLOOKUP($G15,償却率表!$A:$E,4,FALSE),0),IF($I15*$L15&gt;=ROUNDDOWN($F15*IFERROR(VLOOKUP($G15,償却率表!$A:$E,5,FALSE),0),0),$I15*$L15,$I15*IFERROR(VLOOKUP($G15,償却率表!$A:$E,4,FALSE),0))))*IF($K15="",12,$K15)/12,0),IF($C15="ソフトウェア",$I15,$I15-1))))</f>
        <v/>
      </c>
      <c r="N15" s="13">
        <f>IF($M15="","",$I15-$M15)</f>
        <v/>
      </c>
      <c r="O15" s="13">
        <f>IF($N15="","",$F15-$N15)</f>
        <v/>
      </c>
      <c r="P15" s="14">
        <f>IF($F15="","",IF(AND($K15&lt;&gt;"",$K15=0),"会計期間より後の取得です（当期の償却はありません）",IF(AND($H15="定率法",OR($C15="建物",$C15="建物附属設備",$C15="構築物",$C15="ソフトウェア")),"！ 原則は定額法です（建物は平成10年4月1日以後、附属設備・構築物は平成28年4月1日以後の取得分）",IF(AND($I15&lt;&gt;"",$I15&gt;$F15),"！ 期首帳簿価額が取得価額を超えています",IF(AND($N15&lt;&gt;"",$N15&lt;=1),IF($C15="ソフトウェア","償却完了","償却完了（備忘価額1円）"),IF(AND($H15="定率法",$J15&lt;&gt;""),"改定償却率で均等償却中",IF(AND($H15="定率法",$I15&lt;&gt;"",$L15&lt;&gt;"",$I15*$L15&lt;ROUNDDOWN($F15*IFERROR(VLOOKUP($G15,償却率表!$A:$E,5,FALSE),0),0)),"！ 今期が改定償却への切替年度です。翌期以降は当期の期首帳簿価額を「改定取得価額」欄に入力してください",IF($F15&lt;100000,"10万円未満：消耗品費等で全額損金にできます",IF($F15&lt;200000,"20万円未満：一括償却資産（3年均等）も選べます",IF(AND($E15&lt;&gt;"",$E15&gt;=DATE(2026,4,1),$F15&lt;400000),"40万円未満：少額減価償却資産の特例（青色申告の中小企業者等）も選べます",IF(AND(OR($E15="",$E15&lt;DATE(2026,4,1)),$F15&lt;300000),"30万円未満：少額減価償却資産の特例（青色申告の中小企業者等）も選べます","")))))))))))</f>
        <v/>
      </c>
    </row>
    <row r="16" ht="20" customHeight="1">
      <c r="B16" s="8" t="n">
        <v>10</v>
      </c>
      <c r="C16" s="3" t="n"/>
      <c r="D16" s="3" t="n"/>
      <c r="E16" s="4" t="n"/>
      <c r="F16" s="9" t="n"/>
      <c r="G16" s="10" t="n"/>
      <c r="H16" s="10" t="n"/>
      <c r="I16" s="9" t="n"/>
      <c r="J16" s="9" t="n"/>
      <c r="K16" s="11">
        <f>IF($E16="","",IF(OR($D$4="",$F$4=""),12,IF($E16&gt;$F$4,0,IF($E16&lt;$D$4,12,MIN(12,DATEDIF($E16,$F$4,"m")+1)))))</f>
        <v/>
      </c>
      <c r="L16" s="12">
        <f>IF(OR($G16="",$H16=""),"",IFERROR(IF($H16="定額法",VLOOKUP($G16,償却率表!$A:$E,2,FALSE),VLOOKUP($G16,償却率表!$A:$E,3,FALSE)),""))</f>
        <v/>
      </c>
      <c r="M16" s="13">
        <f>IF(OR($F16="",$G16="",$H16="",$I16=""),"",MAX(0,MIN(ROUNDDOWN(IF($H16="定額法",$F16*$L16,IF($J16&lt;&gt;"",$J16*IFERROR(VLOOKUP($G16,償却率表!$A:$E,4,FALSE),0),IF($I16*$L16&gt;=ROUNDDOWN($F16*IFERROR(VLOOKUP($G16,償却率表!$A:$E,5,FALSE),0),0),$I16*$L16,$I16*IFERROR(VLOOKUP($G16,償却率表!$A:$E,4,FALSE),0))))*IF($K16="",12,$K16)/12,0),IF($C16="ソフトウェア",$I16,$I16-1))))</f>
        <v/>
      </c>
      <c r="N16" s="13">
        <f>IF($M16="","",$I16-$M16)</f>
        <v/>
      </c>
      <c r="O16" s="13">
        <f>IF($N16="","",$F16-$N16)</f>
        <v/>
      </c>
      <c r="P16" s="14">
        <f>IF($F16="","",IF(AND($K16&lt;&gt;"",$K16=0),"会計期間より後の取得です（当期の償却はありません）",IF(AND($H16="定率法",OR($C16="建物",$C16="建物附属設備",$C16="構築物",$C16="ソフトウェア")),"！ 原則は定額法です（建物は平成10年4月1日以後、附属設備・構築物は平成28年4月1日以後の取得分）",IF(AND($I16&lt;&gt;"",$I16&gt;$F16),"！ 期首帳簿価額が取得価額を超えています",IF(AND($N16&lt;&gt;"",$N16&lt;=1),IF($C16="ソフトウェア","償却完了","償却完了（備忘価額1円）"),IF(AND($H16="定率法",$J16&lt;&gt;""),"改定償却率で均等償却中",IF(AND($H16="定率法",$I16&lt;&gt;"",$L16&lt;&gt;"",$I16*$L16&lt;ROUNDDOWN($F16*IFERROR(VLOOKUP($G16,償却率表!$A:$E,5,FALSE),0),0)),"！ 今期が改定償却への切替年度です。翌期以降は当期の期首帳簿価額を「改定取得価額」欄に入力してください",IF($F16&lt;100000,"10万円未満：消耗品費等で全額損金にできます",IF($F16&lt;200000,"20万円未満：一括償却資産（3年均等）も選べます",IF(AND($E16&lt;&gt;"",$E16&gt;=DATE(2026,4,1),$F16&lt;400000),"40万円未満：少額減価償却資産の特例（青色申告の中小企業者等）も選べます",IF(AND(OR($E16="",$E16&lt;DATE(2026,4,1)),$F16&lt;300000),"30万円未満：少額減価償却資産の特例（青色申告の中小企業者等）も選べます","")))))))))))</f>
        <v/>
      </c>
    </row>
    <row r="17" ht="20" customHeight="1">
      <c r="B17" s="8" t="n">
        <v>11</v>
      </c>
      <c r="C17" s="3" t="n"/>
      <c r="D17" s="3" t="n"/>
      <c r="E17" s="4" t="n"/>
      <c r="F17" s="9" t="n"/>
      <c r="G17" s="10" t="n"/>
      <c r="H17" s="10" t="n"/>
      <c r="I17" s="9" t="n"/>
      <c r="J17" s="9" t="n"/>
      <c r="K17" s="11">
        <f>IF($E17="","",IF(OR($D$4="",$F$4=""),12,IF($E17&gt;$F$4,0,IF($E17&lt;$D$4,12,MIN(12,DATEDIF($E17,$F$4,"m")+1)))))</f>
        <v/>
      </c>
      <c r="L17" s="12">
        <f>IF(OR($G17="",$H17=""),"",IFERROR(IF($H17="定額法",VLOOKUP($G17,償却率表!$A:$E,2,FALSE),VLOOKUP($G17,償却率表!$A:$E,3,FALSE)),""))</f>
        <v/>
      </c>
      <c r="M17" s="13">
        <f>IF(OR($F17="",$G17="",$H17="",$I17=""),"",MAX(0,MIN(ROUNDDOWN(IF($H17="定額法",$F17*$L17,IF($J17&lt;&gt;"",$J17*IFERROR(VLOOKUP($G17,償却率表!$A:$E,4,FALSE),0),IF($I17*$L17&gt;=ROUNDDOWN($F17*IFERROR(VLOOKUP($G17,償却率表!$A:$E,5,FALSE),0),0),$I17*$L17,$I17*IFERROR(VLOOKUP($G17,償却率表!$A:$E,4,FALSE),0))))*IF($K17="",12,$K17)/12,0),IF($C17="ソフトウェア",$I17,$I17-1))))</f>
        <v/>
      </c>
      <c r="N17" s="13">
        <f>IF($M17="","",$I17-$M17)</f>
        <v/>
      </c>
      <c r="O17" s="13">
        <f>IF($N17="","",$F17-$N17)</f>
        <v/>
      </c>
      <c r="P17" s="14">
        <f>IF($F17="","",IF(AND($K17&lt;&gt;"",$K17=0),"会計期間より後の取得です（当期の償却はありません）",IF(AND($H17="定率法",OR($C17="建物",$C17="建物附属設備",$C17="構築物",$C17="ソフトウェア")),"！ 原則は定額法です（建物は平成10年4月1日以後、附属設備・構築物は平成28年4月1日以後の取得分）",IF(AND($I17&lt;&gt;"",$I17&gt;$F17),"！ 期首帳簿価額が取得価額を超えています",IF(AND($N17&lt;&gt;"",$N17&lt;=1),IF($C17="ソフトウェア","償却完了","償却完了（備忘価額1円）"),IF(AND($H17="定率法",$J17&lt;&gt;""),"改定償却率で均等償却中",IF(AND($H17="定率法",$I17&lt;&gt;"",$L17&lt;&gt;"",$I17*$L17&lt;ROUNDDOWN($F17*IFERROR(VLOOKUP($G17,償却率表!$A:$E,5,FALSE),0),0)),"！ 今期が改定償却への切替年度です。翌期以降は当期の期首帳簿価額を「改定取得価額」欄に入力してください",IF($F17&lt;100000,"10万円未満：消耗品費等で全額損金にできます",IF($F17&lt;200000,"20万円未満：一括償却資産（3年均等）も選べます",IF(AND($E17&lt;&gt;"",$E17&gt;=DATE(2026,4,1),$F17&lt;400000),"40万円未満：少額減価償却資産の特例（青色申告の中小企業者等）も選べます",IF(AND(OR($E17="",$E17&lt;DATE(2026,4,1)),$F17&lt;300000),"30万円未満：少額減価償却資産の特例（青色申告の中小企業者等）も選べます","")))))))))))</f>
        <v/>
      </c>
    </row>
    <row r="18" ht="20" customHeight="1">
      <c r="B18" s="8" t="n">
        <v>12</v>
      </c>
      <c r="C18" s="3" t="n"/>
      <c r="D18" s="3" t="n"/>
      <c r="E18" s="4" t="n"/>
      <c r="F18" s="9" t="n"/>
      <c r="G18" s="10" t="n"/>
      <c r="H18" s="10" t="n"/>
      <c r="I18" s="9" t="n"/>
      <c r="J18" s="9" t="n"/>
      <c r="K18" s="11">
        <f>IF($E18="","",IF(OR($D$4="",$F$4=""),12,IF($E18&gt;$F$4,0,IF($E18&lt;$D$4,12,MIN(12,DATEDIF($E18,$F$4,"m")+1)))))</f>
        <v/>
      </c>
      <c r="L18" s="12">
        <f>IF(OR($G18="",$H18=""),"",IFERROR(IF($H18="定額法",VLOOKUP($G18,償却率表!$A:$E,2,FALSE),VLOOKUP($G18,償却率表!$A:$E,3,FALSE)),""))</f>
        <v/>
      </c>
      <c r="M18" s="13">
        <f>IF(OR($F18="",$G18="",$H18="",$I18=""),"",MAX(0,MIN(ROUNDDOWN(IF($H18="定額法",$F18*$L18,IF($J18&lt;&gt;"",$J18*IFERROR(VLOOKUP($G18,償却率表!$A:$E,4,FALSE),0),IF($I18*$L18&gt;=ROUNDDOWN($F18*IFERROR(VLOOKUP($G18,償却率表!$A:$E,5,FALSE),0),0),$I18*$L18,$I18*IFERROR(VLOOKUP($G18,償却率表!$A:$E,4,FALSE),0))))*IF($K18="",12,$K18)/12,0),IF($C18="ソフトウェア",$I18,$I18-1))))</f>
        <v/>
      </c>
      <c r="N18" s="13">
        <f>IF($M18="","",$I18-$M18)</f>
        <v/>
      </c>
      <c r="O18" s="13">
        <f>IF($N18="","",$F18-$N18)</f>
        <v/>
      </c>
      <c r="P18" s="14">
        <f>IF($F18="","",IF(AND($K18&lt;&gt;"",$K18=0),"会計期間より後の取得です（当期の償却はありません）",IF(AND($H18="定率法",OR($C18="建物",$C18="建物附属設備",$C18="構築物",$C18="ソフトウェア")),"！ 原則は定額法です（建物は平成10年4月1日以後、附属設備・構築物は平成28年4月1日以後の取得分）",IF(AND($I18&lt;&gt;"",$I18&gt;$F18),"！ 期首帳簿価額が取得価額を超えています",IF(AND($N18&lt;&gt;"",$N18&lt;=1),IF($C18="ソフトウェア","償却完了","償却完了（備忘価額1円）"),IF(AND($H18="定率法",$J18&lt;&gt;""),"改定償却率で均等償却中",IF(AND($H18="定率法",$I18&lt;&gt;"",$L18&lt;&gt;"",$I18*$L18&lt;ROUNDDOWN($F18*IFERROR(VLOOKUP($G18,償却率表!$A:$E,5,FALSE),0),0)),"！ 今期が改定償却への切替年度です。翌期以降は当期の期首帳簿価額を「改定取得価額」欄に入力してください",IF($F18&lt;100000,"10万円未満：消耗品費等で全額損金にできます",IF($F18&lt;200000,"20万円未満：一括償却資産（3年均等）も選べます",IF(AND($E18&lt;&gt;"",$E18&gt;=DATE(2026,4,1),$F18&lt;400000),"40万円未満：少額減価償却資産の特例（青色申告の中小企業者等）も選べます",IF(AND(OR($E18="",$E18&lt;DATE(2026,4,1)),$F18&lt;300000),"30万円未満：少額減価償却資産の特例（青色申告の中小企業者等）も選べます","")))))))))))</f>
        <v/>
      </c>
    </row>
    <row r="19" ht="22" customHeight="1">
      <c r="B19" s="15" t="inlineStr">
        <is>
          <t>合　計</t>
        </is>
      </c>
      <c r="C19" s="16" t="n"/>
      <c r="D19" s="16" t="n"/>
      <c r="E19" s="16" t="n"/>
      <c r="F19" s="17">
        <f>IF(COUNT(F7:F18)=0,"",SUM(F7:F18))</f>
        <v/>
      </c>
      <c r="G19" s="16" t="n"/>
      <c r="H19" s="16" t="n"/>
      <c r="I19" s="17">
        <f>IF(COUNT(I7:I18)=0,"",SUM(I7:I18))</f>
        <v/>
      </c>
      <c r="J19" s="16" t="n"/>
      <c r="K19" s="16" t="n"/>
      <c r="L19" s="16" t="n"/>
      <c r="M19" s="17">
        <f>IF(COUNT(M7:M18)=0,"",SUM(M7:M18))</f>
        <v/>
      </c>
      <c r="N19" s="17">
        <f>IF(COUNT(N7:N18)=0,"",SUM(N7:N18))</f>
        <v/>
      </c>
      <c r="O19" s="17">
        <f>IF(COUNT(O7:O18)=0,"",SUM(O7:O18))</f>
        <v/>
      </c>
    </row>
    <row r="21">
      <c r="B21" s="18" t="inlineStr">
        <is>
          <t>※ 償却率・改定償却率・保証率は、耐用年数省令 別表第十（平成24年4月1日以後に取得をされた減価償却資産のもの）に基づき自動参照しています。</t>
        </is>
      </c>
    </row>
    <row r="22">
      <c r="B22" s="18" t="inlineStr">
        <is>
          <t>※ 本シートは実務の検算・整理を目的とした汎用ひな形です。税務上の最終的な判断は顧問税理士等の専門家にご確認ください。本シートの利用により生じた損害について責任を負いかねます。</t>
        </is>
      </c>
    </row>
  </sheetData>
  <sheetProtection selectLockedCells="1" selectUnlockedCells="1" sheet="1" objects="0" insertRows="0" insertHyperlinks="1" autoFilter="1" scenarios="0" formatColumns="0" deleteColumns="0" insertColumns="0" pivotTables="1" deleteRows="0" formatCells="0" formatRows="0" sort="1" password="CE4B"/>
  <mergeCells count="3">
    <mergeCell ref="B19:E19"/>
    <mergeCell ref="D3:F3"/>
    <mergeCell ref="B2:P2"/>
  </mergeCells>
  <dataValidations count="4">
    <dataValidation sqref="C7:C18" showDropDown="0" showInputMessage="0" showErrorMessage="1" allowBlank="1" errorTitle="勘定科目" error="一覧から選ぶか、リストにない場合は［その他］を選んでください。" type="list">
      <formula1>"建物,建物附属設備,構築物,機械装置,車両運搬具,工具器具備品,ソフトウェア,その他"</formula1>
    </dataValidation>
    <dataValidation sqref="H7:H18" showDropDown="0" showInputMessage="0" showErrorMessage="1" allowBlank="1" errorTitle="償却方法" error="定額法 または 定率法 を選んでください。" type="list">
      <formula1>"定額法,定率法"</formula1>
    </dataValidation>
    <dataValidation sqref="G7:G18" showDropDown="0" showInputMessage="0" showErrorMessage="1" allowBlank="1" errorTitle="耐用年数" error="2〜50年の範囲で選んでください。" type="list">
      <formula1>償却率表!$A$2:$A$50</formula1>
    </dataValidation>
    <dataValidation sqref="F7:F18 I7:I18 J7:J18" showDropDown="0" showInputMessage="0" showErrorMessage="1" allowBlank="1" errorTitle="入力エラー" error="0以上の金額を入力してください。" type="decimal" operator="greaterThanOrEqual">
      <formula1>0</formula1>
    </dataValidation>
  </dataValidations>
  <pageMargins left="0.4" right="0.4" top="0.5" bottom="0.5" header="0.5" footer="0.5"/>
  <pageSetup orientation="landscape" paperSize="9" fitToHeight="1" fitToWidth="1"/>
</worksheet>
</file>

<file path=xl/worksheets/sheet3.xml><?xml version="1.0" encoding="utf-8"?>
<worksheet xmlns="http://schemas.openxmlformats.org/spreadsheetml/2006/main">
  <sheetPr>
    <tabColor rgb="00A6A6A6"/>
    <outlinePr summaryBelow="1" summaryRight="1"/>
    <pageSetUpPr fitToPage="1"/>
  </sheetPr>
  <dimension ref="A1:E54"/>
  <sheetViews>
    <sheetView showGridLines="0"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10" customWidth="1" min="5" max="5"/>
  </cols>
  <sheetData>
    <row r="1">
      <c r="A1" s="6" t="inlineStr">
        <is>
          <t>耐用年数</t>
        </is>
      </c>
      <c r="B1" s="6" t="inlineStr">
        <is>
          <t>定額法償却率</t>
        </is>
      </c>
      <c r="C1" s="6" t="inlineStr">
        <is>
          <t>定率法償却率</t>
        </is>
      </c>
      <c r="D1" s="6" t="inlineStr">
        <is>
          <t>改定償却率</t>
        </is>
      </c>
      <c r="E1" s="6" t="inlineStr">
        <is>
          <t>保証率</t>
        </is>
      </c>
    </row>
    <row r="2">
      <c r="A2" s="19" t="n">
        <v>2</v>
      </c>
      <c r="B2" s="20" t="n">
        <v>0.5</v>
      </c>
      <c r="C2" s="20" t="n">
        <v>1</v>
      </c>
      <c r="D2" s="20" t="n">
        <v>0</v>
      </c>
      <c r="E2" s="21" t="n">
        <v>0</v>
      </c>
    </row>
    <row r="3">
      <c r="A3" s="19" t="n">
        <v>3</v>
      </c>
      <c r="B3" s="20" t="n">
        <v>0.334</v>
      </c>
      <c r="C3" s="20" t="n">
        <v>0.667</v>
      </c>
      <c r="D3" s="20" t="n">
        <v>1</v>
      </c>
      <c r="E3" s="21" t="n">
        <v>0.11089</v>
      </c>
    </row>
    <row r="4">
      <c r="A4" s="19" t="n">
        <v>4</v>
      </c>
      <c r="B4" s="20" t="n">
        <v>0.25</v>
      </c>
      <c r="C4" s="20" t="n">
        <v>0.5</v>
      </c>
      <c r="D4" s="20" t="n">
        <v>1</v>
      </c>
      <c r="E4" s="21" t="n">
        <v>0.12499</v>
      </c>
    </row>
    <row r="5">
      <c r="A5" s="19" t="n">
        <v>5</v>
      </c>
      <c r="B5" s="20" t="n">
        <v>0.2</v>
      </c>
      <c r="C5" s="20" t="n">
        <v>0.4</v>
      </c>
      <c r="D5" s="20" t="n">
        <v>0.5</v>
      </c>
      <c r="E5" s="21" t="n">
        <v>0.108</v>
      </c>
    </row>
    <row r="6">
      <c r="A6" s="19" t="n">
        <v>6</v>
      </c>
      <c r="B6" s="20" t="n">
        <v>0.167</v>
      </c>
      <c r="C6" s="20" t="n">
        <v>0.333</v>
      </c>
      <c r="D6" s="20" t="n">
        <v>0.334</v>
      </c>
      <c r="E6" s="21" t="n">
        <v>0.09911</v>
      </c>
    </row>
    <row r="7">
      <c r="A7" s="19" t="n">
        <v>7</v>
      </c>
      <c r="B7" s="20" t="n">
        <v>0.143</v>
      </c>
      <c r="C7" s="20" t="n">
        <v>0.286</v>
      </c>
      <c r="D7" s="20" t="n">
        <v>0.334</v>
      </c>
      <c r="E7" s="21" t="n">
        <v>0.0868</v>
      </c>
    </row>
    <row r="8">
      <c r="A8" s="19" t="n">
        <v>8</v>
      </c>
      <c r="B8" s="20" t="n">
        <v>0.125</v>
      </c>
      <c r="C8" s="20" t="n">
        <v>0.25</v>
      </c>
      <c r="D8" s="20" t="n">
        <v>0.334</v>
      </c>
      <c r="E8" s="21" t="n">
        <v>0.07908999999999999</v>
      </c>
    </row>
    <row r="9">
      <c r="A9" s="19" t="n">
        <v>9</v>
      </c>
      <c r="B9" s="20" t="n">
        <v>0.112</v>
      </c>
      <c r="C9" s="20" t="n">
        <v>0.222</v>
      </c>
      <c r="D9" s="20" t="n">
        <v>0.25</v>
      </c>
      <c r="E9" s="21" t="n">
        <v>0.07126</v>
      </c>
    </row>
    <row r="10">
      <c r="A10" s="19" t="n">
        <v>10</v>
      </c>
      <c r="B10" s="20" t="n">
        <v>0.1</v>
      </c>
      <c r="C10" s="20" t="n">
        <v>0.2</v>
      </c>
      <c r="D10" s="20" t="n">
        <v>0.25</v>
      </c>
      <c r="E10" s="21" t="n">
        <v>0.06551999999999999</v>
      </c>
    </row>
    <row r="11">
      <c r="A11" s="19" t="n">
        <v>11</v>
      </c>
      <c r="B11" s="20" t="n">
        <v>0.091</v>
      </c>
      <c r="C11" s="20" t="n">
        <v>0.182</v>
      </c>
      <c r="D11" s="20" t="n">
        <v>0.2</v>
      </c>
      <c r="E11" s="21" t="n">
        <v>0.05992</v>
      </c>
    </row>
    <row r="12">
      <c r="A12" s="19" t="n">
        <v>12</v>
      </c>
      <c r="B12" s="20" t="n">
        <v>0.08400000000000001</v>
      </c>
      <c r="C12" s="20" t="n">
        <v>0.167</v>
      </c>
      <c r="D12" s="20" t="n">
        <v>0.2</v>
      </c>
      <c r="E12" s="21" t="n">
        <v>0.05566</v>
      </c>
    </row>
    <row r="13">
      <c r="A13" s="19" t="n">
        <v>13</v>
      </c>
      <c r="B13" s="20" t="n">
        <v>0.077</v>
      </c>
      <c r="C13" s="20" t="n">
        <v>0.154</v>
      </c>
      <c r="D13" s="20" t="n">
        <v>0.167</v>
      </c>
      <c r="E13" s="21" t="n">
        <v>0.0518</v>
      </c>
    </row>
    <row r="14">
      <c r="A14" s="19" t="n">
        <v>14</v>
      </c>
      <c r="B14" s="20" t="n">
        <v>0.07199999999999999</v>
      </c>
      <c r="C14" s="20" t="n">
        <v>0.143</v>
      </c>
      <c r="D14" s="20" t="n">
        <v>0.167</v>
      </c>
      <c r="E14" s="21" t="n">
        <v>0.04854</v>
      </c>
    </row>
    <row r="15">
      <c r="A15" s="19" t="n">
        <v>15</v>
      </c>
      <c r="B15" s="20" t="n">
        <v>0.067</v>
      </c>
      <c r="C15" s="20" t="n">
        <v>0.133</v>
      </c>
      <c r="D15" s="20" t="n">
        <v>0.143</v>
      </c>
      <c r="E15" s="21" t="n">
        <v>0.04565</v>
      </c>
    </row>
    <row r="16">
      <c r="A16" s="19" t="n">
        <v>16</v>
      </c>
      <c r="B16" s="20" t="n">
        <v>0.063</v>
      </c>
      <c r="C16" s="20" t="n">
        <v>0.125</v>
      </c>
      <c r="D16" s="20" t="n">
        <v>0.143</v>
      </c>
      <c r="E16" s="21" t="n">
        <v>0.04294</v>
      </c>
    </row>
    <row r="17">
      <c r="A17" s="19" t="n">
        <v>17</v>
      </c>
      <c r="B17" s="20" t="n">
        <v>0.059</v>
      </c>
      <c r="C17" s="20" t="n">
        <v>0.118</v>
      </c>
      <c r="D17" s="20" t="n">
        <v>0.125</v>
      </c>
      <c r="E17" s="21" t="n">
        <v>0.04038</v>
      </c>
    </row>
    <row r="18">
      <c r="A18" s="19" t="n">
        <v>18</v>
      </c>
      <c r="B18" s="20" t="n">
        <v>0.056</v>
      </c>
      <c r="C18" s="20" t="n">
        <v>0.111</v>
      </c>
      <c r="D18" s="20" t="n">
        <v>0.112</v>
      </c>
      <c r="E18" s="21" t="n">
        <v>0.03884</v>
      </c>
    </row>
    <row r="19">
      <c r="A19" s="19" t="n">
        <v>19</v>
      </c>
      <c r="B19" s="20" t="n">
        <v>0.053</v>
      </c>
      <c r="C19" s="20" t="n">
        <v>0.105</v>
      </c>
      <c r="D19" s="20" t="n">
        <v>0.112</v>
      </c>
      <c r="E19" s="21" t="n">
        <v>0.03693</v>
      </c>
    </row>
    <row r="20">
      <c r="A20" s="19" t="n">
        <v>20</v>
      </c>
      <c r="B20" s="20" t="n">
        <v>0.05</v>
      </c>
      <c r="C20" s="20" t="n">
        <v>0.1</v>
      </c>
      <c r="D20" s="20" t="n">
        <v>0.112</v>
      </c>
      <c r="E20" s="21" t="n">
        <v>0.03486</v>
      </c>
    </row>
    <row r="21">
      <c r="A21" s="19" t="n">
        <v>21</v>
      </c>
      <c r="B21" s="20" t="n">
        <v>0.048</v>
      </c>
      <c r="C21" s="20" t="n">
        <v>0.095</v>
      </c>
      <c r="D21" s="20" t="n">
        <v>0.1</v>
      </c>
      <c r="E21" s="21" t="n">
        <v>0.03335</v>
      </c>
    </row>
    <row r="22">
      <c r="A22" s="19" t="n">
        <v>22</v>
      </c>
      <c r="B22" s="20" t="n">
        <v>0.046</v>
      </c>
      <c r="C22" s="20" t="n">
        <v>0.091</v>
      </c>
      <c r="D22" s="20" t="n">
        <v>0.1</v>
      </c>
      <c r="E22" s="21" t="n">
        <v>0.03182</v>
      </c>
    </row>
    <row r="23">
      <c r="A23" s="19" t="n">
        <v>23</v>
      </c>
      <c r="B23" s="20" t="n">
        <v>0.044</v>
      </c>
      <c r="C23" s="20" t="n">
        <v>0.08699999999999999</v>
      </c>
      <c r="D23" s="20" t="n">
        <v>0.091</v>
      </c>
      <c r="E23" s="21" t="n">
        <v>0.03052</v>
      </c>
    </row>
    <row r="24">
      <c r="A24" s="19" t="n">
        <v>24</v>
      </c>
      <c r="B24" s="20" t="n">
        <v>0.042</v>
      </c>
      <c r="C24" s="20" t="n">
        <v>0.083</v>
      </c>
      <c r="D24" s="20" t="n">
        <v>0.08400000000000001</v>
      </c>
      <c r="E24" s="21" t="n">
        <v>0.02969</v>
      </c>
    </row>
    <row r="25">
      <c r="A25" s="19" t="n">
        <v>25</v>
      </c>
      <c r="B25" s="20" t="n">
        <v>0.04</v>
      </c>
      <c r="C25" s="20" t="n">
        <v>0.08</v>
      </c>
      <c r="D25" s="20" t="n">
        <v>0.08400000000000001</v>
      </c>
      <c r="E25" s="21" t="n">
        <v>0.02841</v>
      </c>
    </row>
    <row r="26">
      <c r="A26" s="19" t="n">
        <v>26</v>
      </c>
      <c r="B26" s="20" t="n">
        <v>0.039</v>
      </c>
      <c r="C26" s="20" t="n">
        <v>0.077</v>
      </c>
      <c r="D26" s="20" t="n">
        <v>0.08400000000000001</v>
      </c>
      <c r="E26" s="21" t="n">
        <v>0.02716</v>
      </c>
    </row>
    <row r="27">
      <c r="A27" s="19" t="n">
        <v>27</v>
      </c>
      <c r="B27" s="20" t="n">
        <v>0.038</v>
      </c>
      <c r="C27" s="20" t="n">
        <v>0.074</v>
      </c>
      <c r="D27" s="20" t="n">
        <v>0.077</v>
      </c>
      <c r="E27" s="21" t="n">
        <v>0.02624</v>
      </c>
    </row>
    <row r="28">
      <c r="A28" s="19" t="n">
        <v>28</v>
      </c>
      <c r="B28" s="20" t="n">
        <v>0.036</v>
      </c>
      <c r="C28" s="20" t="n">
        <v>0.07099999999999999</v>
      </c>
      <c r="D28" s="20" t="n">
        <v>0.07199999999999999</v>
      </c>
      <c r="E28" s="21" t="n">
        <v>0.02568</v>
      </c>
    </row>
    <row r="29">
      <c r="A29" s="19" t="n">
        <v>29</v>
      </c>
      <c r="B29" s="20" t="n">
        <v>0.035</v>
      </c>
      <c r="C29" s="20" t="n">
        <v>0.06900000000000001</v>
      </c>
      <c r="D29" s="20" t="n">
        <v>0.07199999999999999</v>
      </c>
      <c r="E29" s="21" t="n">
        <v>0.02463</v>
      </c>
    </row>
    <row r="30">
      <c r="A30" s="19" t="n">
        <v>30</v>
      </c>
      <c r="B30" s="20" t="n">
        <v>0.034</v>
      </c>
      <c r="C30" s="20" t="n">
        <v>0.067</v>
      </c>
      <c r="D30" s="20" t="n">
        <v>0.07199999999999999</v>
      </c>
      <c r="E30" s="21" t="n">
        <v>0.02366</v>
      </c>
    </row>
    <row r="31">
      <c r="A31" s="19" t="n">
        <v>31</v>
      </c>
      <c r="B31" s="20" t="n">
        <v>0.033</v>
      </c>
      <c r="C31" s="20" t="n">
        <v>0.065</v>
      </c>
      <c r="D31" s="20" t="n">
        <v>0.067</v>
      </c>
      <c r="E31" s="21" t="n">
        <v>0.02286</v>
      </c>
    </row>
    <row r="32">
      <c r="A32" s="19" t="n">
        <v>32</v>
      </c>
      <c r="B32" s="20" t="n">
        <v>0.032</v>
      </c>
      <c r="C32" s="20" t="n">
        <v>0.063</v>
      </c>
      <c r="D32" s="20" t="n">
        <v>0.067</v>
      </c>
      <c r="E32" s="21" t="n">
        <v>0.02216</v>
      </c>
    </row>
    <row r="33">
      <c r="A33" s="19" t="n">
        <v>33</v>
      </c>
      <c r="B33" s="20" t="n">
        <v>0.031</v>
      </c>
      <c r="C33" s="20" t="n">
        <v>0.061</v>
      </c>
      <c r="D33" s="20" t="n">
        <v>0.063</v>
      </c>
      <c r="E33" s="21" t="n">
        <v>0.02161</v>
      </c>
    </row>
    <row r="34">
      <c r="A34" s="19" t="n">
        <v>34</v>
      </c>
      <c r="B34" s="20" t="n">
        <v>0.03</v>
      </c>
      <c r="C34" s="20" t="n">
        <v>0.059</v>
      </c>
      <c r="D34" s="20" t="n">
        <v>0.063</v>
      </c>
      <c r="E34" s="21" t="n">
        <v>0.02097</v>
      </c>
    </row>
    <row r="35">
      <c r="A35" s="19" t="n">
        <v>35</v>
      </c>
      <c r="B35" s="20" t="n">
        <v>0.029</v>
      </c>
      <c r="C35" s="20" t="n">
        <v>0.057</v>
      </c>
      <c r="D35" s="20" t="n">
        <v>0.059</v>
      </c>
      <c r="E35" s="21" t="n">
        <v>0.02051</v>
      </c>
    </row>
    <row r="36">
      <c r="A36" s="19" t="n">
        <v>36</v>
      </c>
      <c r="B36" s="20" t="n">
        <v>0.028</v>
      </c>
      <c r="C36" s="20" t="n">
        <v>0.056</v>
      </c>
      <c r="D36" s="20" t="n">
        <v>0.059</v>
      </c>
      <c r="E36" s="21" t="n">
        <v>0.01974</v>
      </c>
    </row>
    <row r="37">
      <c r="A37" s="19" t="n">
        <v>37</v>
      </c>
      <c r="B37" s="20" t="n">
        <v>0.028</v>
      </c>
      <c r="C37" s="20" t="n">
        <v>0.054</v>
      </c>
      <c r="D37" s="20" t="n">
        <v>0.056</v>
      </c>
      <c r="E37" s="21" t="n">
        <v>0.0195</v>
      </c>
    </row>
    <row r="38">
      <c r="A38" s="19" t="n">
        <v>38</v>
      </c>
      <c r="B38" s="20" t="n">
        <v>0.027</v>
      </c>
      <c r="C38" s="20" t="n">
        <v>0.053</v>
      </c>
      <c r="D38" s="20" t="n">
        <v>0.056</v>
      </c>
      <c r="E38" s="21" t="n">
        <v>0.01882</v>
      </c>
    </row>
    <row r="39">
      <c r="A39" s="19" t="n">
        <v>39</v>
      </c>
      <c r="B39" s="20" t="n">
        <v>0.026</v>
      </c>
      <c r="C39" s="20" t="n">
        <v>0.051</v>
      </c>
      <c r="D39" s="20" t="n">
        <v>0.053</v>
      </c>
      <c r="E39" s="21" t="n">
        <v>0.0186</v>
      </c>
    </row>
    <row r="40">
      <c r="A40" s="19" t="n">
        <v>40</v>
      </c>
      <c r="B40" s="20" t="n">
        <v>0.025</v>
      </c>
      <c r="C40" s="20" t="n">
        <v>0.05</v>
      </c>
      <c r="D40" s="20" t="n">
        <v>0.053</v>
      </c>
      <c r="E40" s="21" t="n">
        <v>0.01791</v>
      </c>
    </row>
    <row r="41">
      <c r="A41" s="19" t="n">
        <v>41</v>
      </c>
      <c r="B41" s="20" t="n">
        <v>0.025</v>
      </c>
      <c r="C41" s="20" t="n">
        <v>0.049</v>
      </c>
      <c r="D41" s="20" t="n">
        <v>0.05</v>
      </c>
      <c r="E41" s="21" t="n">
        <v>0.01741</v>
      </c>
    </row>
    <row r="42">
      <c r="A42" s="19" t="n">
        <v>42</v>
      </c>
      <c r="B42" s="20" t="n">
        <v>0.024</v>
      </c>
      <c r="C42" s="20" t="n">
        <v>0.048</v>
      </c>
      <c r="D42" s="20" t="n">
        <v>0.05</v>
      </c>
      <c r="E42" s="21" t="n">
        <v>0.01694</v>
      </c>
    </row>
    <row r="43">
      <c r="A43" s="19" t="n">
        <v>43</v>
      </c>
      <c r="B43" s="20" t="n">
        <v>0.024</v>
      </c>
      <c r="C43" s="20" t="n">
        <v>0.047</v>
      </c>
      <c r="D43" s="20" t="n">
        <v>0.048</v>
      </c>
      <c r="E43" s="21" t="n">
        <v>0.01664</v>
      </c>
    </row>
    <row r="44">
      <c r="A44" s="19" t="n">
        <v>44</v>
      </c>
      <c r="B44" s="20" t="n">
        <v>0.023</v>
      </c>
      <c r="C44" s="20" t="n">
        <v>0.045</v>
      </c>
      <c r="D44" s="20" t="n">
        <v>0.046</v>
      </c>
      <c r="E44" s="21" t="n">
        <v>0.01664</v>
      </c>
    </row>
    <row r="45">
      <c r="A45" s="19" t="n">
        <v>45</v>
      </c>
      <c r="B45" s="20" t="n">
        <v>0.023</v>
      </c>
      <c r="C45" s="20" t="n">
        <v>0.044</v>
      </c>
      <c r="D45" s="20" t="n">
        <v>0.046</v>
      </c>
      <c r="E45" s="21" t="n">
        <v>0.01634</v>
      </c>
    </row>
    <row r="46">
      <c r="A46" s="19" t="n">
        <v>46</v>
      </c>
      <c r="B46" s="20" t="n">
        <v>0.022</v>
      </c>
      <c r="C46" s="20" t="n">
        <v>0.043</v>
      </c>
      <c r="D46" s="20" t="n">
        <v>0.044</v>
      </c>
      <c r="E46" s="21" t="n">
        <v>0.01601</v>
      </c>
    </row>
    <row r="47">
      <c r="A47" s="19" t="n">
        <v>47</v>
      </c>
      <c r="B47" s="20" t="n">
        <v>0.022</v>
      </c>
      <c r="C47" s="20" t="n">
        <v>0.043</v>
      </c>
      <c r="D47" s="20" t="n">
        <v>0.044</v>
      </c>
      <c r="E47" s="21" t="n">
        <v>0.01532</v>
      </c>
    </row>
    <row r="48">
      <c r="A48" s="19" t="n">
        <v>48</v>
      </c>
      <c r="B48" s="20" t="n">
        <v>0.021</v>
      </c>
      <c r="C48" s="20" t="n">
        <v>0.042</v>
      </c>
      <c r="D48" s="20" t="n">
        <v>0.044</v>
      </c>
      <c r="E48" s="21" t="n">
        <v>0.01499</v>
      </c>
    </row>
    <row r="49">
      <c r="A49" s="19" t="n">
        <v>49</v>
      </c>
      <c r="B49" s="20" t="n">
        <v>0.021</v>
      </c>
      <c r="C49" s="20" t="n">
        <v>0.041</v>
      </c>
      <c r="D49" s="20" t="n">
        <v>0.042</v>
      </c>
      <c r="E49" s="21" t="n">
        <v>0.01475</v>
      </c>
    </row>
    <row r="50">
      <c r="A50" s="19" t="n">
        <v>50</v>
      </c>
      <c r="B50" s="20" t="n">
        <v>0.02</v>
      </c>
      <c r="C50" s="20" t="n">
        <v>0.04</v>
      </c>
      <c r="D50" s="20" t="n">
        <v>0.042</v>
      </c>
      <c r="E50" s="21" t="n">
        <v>0.0144</v>
      </c>
    </row>
    <row r="52">
      <c r="A52" s="18" t="inlineStr">
        <is>
          <t>出典：国税庁「減価償却資産の償却率等表」＝耐用年数省令 別表第十「平成24年4月1日以後に取得をされた減価償却資産の定額法及び定率法の償却率、改定償却率及び保証率の表」</t>
        </is>
      </c>
    </row>
    <row r="53">
      <c r="A53" s="18" t="inlineStr">
        <is>
          <t>※平成19年4月1日〜平成24年3月31日に取得した資産は250%定率法（別表第九）、平成19年3月31日以前に取得した資産は旧定額法・旧定率法で、償却率等が異なります。</t>
        </is>
      </c>
    </row>
    <row r="54">
      <c r="A54" s="18" t="inlineStr">
        <is>
          <t>※耐用年数2年の定率法は償却率1.000で、改定償却率・保証率の適用はありません。</t>
        </is>
      </c>
    </row>
  </sheetData>
  <sheetProtection selectLockedCells="1" selectUnlockedCells="1" sheet="1" objects="0" insertRows="0" insertHyperlinks="1" autoFilter="1" scenarios="0" formatColumns="0" deleteColumns="0" insertColumns="0" pivotTables="1" deleteRows="0" formatCells="0" formatRows="0" sort="1" password="CE4B"/>
  <pageMargins left="0.75" right="0.75" top="1" bottom="1" header="0.5" footer="0.5"/>
  <pageSetup orientation="portrait" paperSize="9" fitToHeight="1" fitToWidth="1"/>
</worksheet>
</file>

<file path=xl/worksheets/sheet4.xml><?xml version="1.0" encoding="utf-8"?>
<worksheet xmlns="http://schemas.openxmlformats.org/spreadsheetml/2006/main">
  <sheetPr>
    <tabColor rgb="00A6A6A6"/>
    <outlinePr summaryBelow="1" summaryRight="1"/>
    <pageSetUpPr fitToPage="1"/>
  </sheetPr>
  <dimension ref="B2:C41"/>
  <sheetViews>
    <sheetView showGridLines="0" workbookViewId="0">
      <selection activeCell="A1" sqref="A1"/>
    </sheetView>
  </sheetViews>
  <sheetFormatPr baseColWidth="8" defaultRowHeight="15"/>
  <cols>
    <col width="1.8" customWidth="1" min="1" max="1"/>
    <col width="4" customWidth="1" min="2" max="2"/>
    <col width="92" customWidth="1" min="3" max="3"/>
  </cols>
  <sheetData>
    <row r="2" ht="26" customHeight="1">
      <c r="B2" s="1" t="inlineStr">
        <is>
          <t>減価償却明細書（自動計算版） v1.0　使い方</t>
        </is>
      </c>
    </row>
    <row r="4">
      <c r="B4" s="22" t="inlineStr">
        <is>
          <t>このシートでできること</t>
        </is>
      </c>
    </row>
    <row r="5" ht="17" customHeight="1">
      <c r="C5" s="2" t="inlineStr">
        <is>
          <t>・固定資産を1行ずつ入力するだけで、当期の減価償却費と期末帳簿価額が自動計算されます（定額法・定率法）。</t>
        </is>
      </c>
    </row>
    <row r="6" ht="17" customHeight="1">
      <c r="C6" s="2" t="inlineStr">
        <is>
          <t>・耐用年数を選ぶと、国税庁の償却率・改定償却率・保証率を自動参照します。表を調べ直す必要はありません。</t>
        </is>
      </c>
    </row>
    <row r="7" ht="17" customHeight="1">
      <c r="C7" s="2" t="inlineStr">
        <is>
          <t>・定率法の償却保証額の判定と、改定償却率による均等償却への切替に対応しています。</t>
        </is>
      </c>
    </row>
    <row r="8" ht="17" customHeight="1">
      <c r="C8" s="2" t="inlineStr">
        <is>
          <t>・期中取得の月割（供用月数）を取得年月日から自動計算します。</t>
        </is>
      </c>
    </row>
    <row r="9" ht="17" customHeight="1">
      <c r="C9" s="2" t="inlineStr">
        <is>
          <t>・有形資産は備忘価額1円を残して償却が止まります。端数は円未満切り捨てです。</t>
        </is>
      </c>
    </row>
    <row r="10" ht="17" customHeight="1">
      <c r="C10" s="2" t="inlineStr">
        <is>
          <t>・少額資産（10万／20万／30万・40万円）の区分候補と、入力ミスをチェック欄でお知らせします。</t>
        </is>
      </c>
    </row>
    <row r="11" ht="17" customHeight="1">
      <c r="C11" s="2" t="inlineStr">
        <is>
          <t>・A4横1ページに収まる印刷設定済み。12資産まで入力できます。</t>
        </is>
      </c>
    </row>
    <row r="13">
      <c r="B13" s="22" t="inlineStr">
        <is>
          <t>手順</t>
        </is>
      </c>
    </row>
    <row r="14" ht="17" customHeight="1">
      <c r="B14" s="5" t="inlineStr">
        <is>
          <t>1</t>
        </is>
      </c>
      <c r="C14" s="23" t="inlineStr">
        <is>
          <t>「減価償却明細書」シートを開き、上部の会計期間（自・至）を入力します。</t>
        </is>
      </c>
    </row>
    <row r="15" ht="30" customHeight="1">
      <c r="B15" s="5" t="inlineStr">
        <is>
          <t>2</t>
        </is>
      </c>
      <c r="C15" s="23" t="inlineStr">
        <is>
          <t>資産ごとに1行、青いセルに入力します：勘定科目／資産名／取得年月日／取得価額／耐用年数／償却方法／期首帳簿価額。</t>
        </is>
      </c>
    </row>
    <row r="16" ht="17" customHeight="1">
      <c r="B16" s="5" t="inlineStr">
        <is>
          <t>3</t>
        </is>
      </c>
      <c r="C16" s="23" t="inlineStr">
        <is>
          <t>耐用年数は2〜50年から選ぶと、償却率が自動で入ります（定額法・定率法を自動で切り替え）。</t>
        </is>
      </c>
    </row>
    <row r="17" ht="17" customHeight="1">
      <c r="B17" s="5" t="inlineStr">
        <is>
          <t>4</t>
        </is>
      </c>
      <c r="C17" s="23" t="inlineStr">
        <is>
          <t>「期首帳簿価額」は前期末の未償却残高です。当期に取得した資産は取得価額と同じ金額を入れます。</t>
        </is>
      </c>
    </row>
    <row r="18" ht="30" customHeight="1">
      <c r="B18" s="5" t="inlineStr">
        <is>
          <t>5</t>
        </is>
      </c>
      <c r="C18" s="23" t="inlineStr">
        <is>
          <t>「当期供用月数」は取得年月日と会計期間から自動計算されます（期中取得は使い始めた月から期末までの月数。1ヶ月未満は1ヶ月に切り上げ）。期中に売却・除却した場合などは、数字を直接上書きしてください。</t>
        </is>
      </c>
    </row>
    <row r="19" ht="30" customHeight="1">
      <c r="B19" s="5" t="inlineStr">
        <is>
          <t>6</t>
        </is>
      </c>
      <c r="C19" s="23" t="inlineStr">
        <is>
          <t>定率法は、通常の償却額が償却保証額（取得価額×保証率）を下回った年度から、改定償却率による均等償却に切り替わります。切替年度になるとチェック欄に案内が出ます（判定は月割前の年額で行います）。</t>
        </is>
      </c>
    </row>
    <row r="20" ht="30" customHeight="1">
      <c r="B20" s="5" t="inlineStr">
        <is>
          <t>7</t>
        </is>
      </c>
      <c r="C20" s="23" t="inlineStr">
        <is>
          <t>切替年度の翌期以降は、切替年度の期首帳簿価額を「改定取得価額」欄に入力してください。以後はその金額×改定償却率で毎期同額の償却になります（この欄が空欄なら通常の定率法で計算します）。</t>
        </is>
      </c>
    </row>
    <row r="21" ht="30" customHeight="1">
      <c r="B21" s="5" t="inlineStr">
        <is>
          <t>8</t>
        </is>
      </c>
      <c r="C21" s="23" t="inlineStr">
        <is>
          <t>有形減価償却資産は備忘価額1円まで残り、それ以上は償却しません。ソフトウェアなどの無形固定資産は残存価額がないため、1円を残さず全額を償却します。</t>
        </is>
      </c>
    </row>
    <row r="22" ht="30" customHeight="1">
      <c r="B22" s="5" t="inlineStr">
        <is>
          <t>9</t>
        </is>
      </c>
      <c r="C22" s="23" t="inlineStr">
        <is>
          <t>円未満の端数は切り捨てで計算しています（償却限度額は「上限」なので切り捨てが安全側です。国税庁の確定申告書等作成コーナーは切り上げで処理しており、法令上の定めはありません）。</t>
        </is>
      </c>
    </row>
    <row r="23" ht="17" customHeight="1">
      <c r="B23" s="5" t="inlineStr">
        <is>
          <t>10</t>
        </is>
      </c>
      <c r="C23" s="23" t="inlineStr">
        <is>
          <t>右端の「チェック」欄は入力ミスや少額資産の特例候補を知らせる画面用の欄です。印刷範囲には含まれません。</t>
        </is>
      </c>
    </row>
    <row r="24" ht="30" customHeight="1">
      <c r="B24" s="5" t="inlineStr">
        <is>
          <t>11</t>
        </is>
      </c>
      <c r="C24" s="23" t="inlineStr">
        <is>
          <t>［印刷］を押すとA4横1ページに収まります。会計ソフトへの入力前の検算資料や、顧問先への説明資料としてそのままお使いいただけます。</t>
        </is>
      </c>
    </row>
    <row r="26">
      <c r="B26" s="22" t="inlineStr">
        <is>
          <t>動作環境・対応範囲</t>
        </is>
      </c>
    </row>
    <row r="27" ht="43" customHeight="1">
      <c r="C27" s="23" t="inlineStr">
        <is>
          <t>・Microsoft Excel 2016以降で動作確認しています。マクロ（VBA）は使用していません。Googleスプレッドシート／LibreOffice Calcでも開けますが、罫線や印刷レイアウトが多少ずれる場合があります。</t>
        </is>
      </c>
    </row>
    <row r="28" ht="17" customHeight="1">
      <c r="C28" s="23" t="inlineStr">
        <is>
          <t>・数式セルは保護してあります（パスワードなし）。編集したい場合は［校閲］→［シート保護の解除］で解除できます。</t>
        </is>
      </c>
    </row>
    <row r="29" ht="43" customHeight="1">
      <c r="C29" s="23" t="inlineStr">
        <is>
          <t>・収録している償却率は、耐用年数省令 別表第十（平成24年4月1日以後に取得をされた減価償却資産）のものです。平成19年4月1日〜平成24年3月31日取得の250%定率法（別表第九）、平成19年3月31日以前取得の旧定額法・旧定率法には対応していません。</t>
        </is>
      </c>
    </row>
    <row r="30" ht="30" customHeight="1">
      <c r="C30" s="23" t="inlineStr">
        <is>
          <t>・建物は平成10年4月1日以後、建物附属設備・構築物は平成28年4月1日以後に取得したものは定額法のみです（鉱業用資産を除く）。ソフトウェア等の無形固定資産も定額法です。</t>
        </is>
      </c>
    </row>
    <row r="31" ht="30" customHeight="1">
      <c r="C31" s="23" t="inlineStr">
        <is>
          <t>・個人事業主の法定償却方法は定額法ですが、機械装置・車両運搬具・工具器具備品などは届出により定率法を選定できます。</t>
        </is>
      </c>
    </row>
    <row r="32" ht="56" customHeight="1">
      <c r="C32" s="23" t="inlineStr">
        <is>
          <t>・少額資産の区分：10万円未満は消耗品費等で全額損金、20万円未満は一括償却資産（3年均等）。少額減価償却資産の特例（青色申告の中小企業者等・年300万円まで）は、令和8年3月31日以前の取得は30万円未満、令和8年4月1日以後の取得は40万円未満です（令和8年度改正。適用期限は令和11年3月31日まで、常時使用する従業員数400人超の法人は対象外）。</t>
        </is>
      </c>
    </row>
    <row r="33" ht="30" customHeight="1">
      <c r="C33" s="23" t="inlineStr">
        <is>
          <t>・令和4年4月1日以後に取得した「貸付けの用に供する資産」（主要な事業として行われるものを除く）は、一括償却資産・少額減価償却資産の特例の対象外です。</t>
        </is>
      </c>
    </row>
    <row r="34" ht="30" customHeight="1">
      <c r="C34" s="23" t="inlineStr">
        <is>
          <t>・1年（12ヶ月）決算を前提としています。事業年度が1年に満たない法人は償却率の月数按分が必要なため対応していません。</t>
        </is>
      </c>
    </row>
    <row r="35" ht="17" customHeight="1">
      <c r="C35" s="23" t="inlineStr">
        <is>
          <t>・特別償却・割増償却・増加償却、圧縮記帳、リース資産、非事業用資産の償却には対応していません。</t>
        </is>
      </c>
    </row>
    <row r="37">
      <c r="B37" s="22" t="inlineStr">
        <is>
          <t>資産が増えてきた方へ</t>
        </is>
      </c>
    </row>
    <row r="38" ht="30" customHeight="1">
      <c r="C38" s="23" t="inlineStr">
        <is>
          <t>本シートは「当期分の明細書」です。資産を継続して管理する固定資産台帳版（30資産・当期償却費のダッシュボードつき）もご用意しています。詳しくは配布元の記事をご覧ください。</t>
        </is>
      </c>
    </row>
    <row r="40">
      <c r="B40" s="22" t="inlineStr">
        <is>
          <t>免責</t>
        </is>
      </c>
    </row>
    <row r="41" ht="30" customHeight="1">
      <c r="C41" s="23" t="inlineStr">
        <is>
          <t>本シートは実務の検算・整理を目的とした汎用ひな形です。税務上の最終的な判断は顧問税理士等の専門家にご確認ください。本シートの利用により生じた損害について責任を負いかねます。</t>
        </is>
      </c>
    </row>
  </sheetData>
  <sheetProtection selectLockedCells="1" selectUnlockedCells="1" sheet="1" objects="0" insertRows="0" insertHyperlinks="1" autoFilter="1" scenarios="0" formatColumns="0" deleteColumns="0" insertColumns="0" pivotTables="1" deleteRows="0" formatCells="0" formatRows="0" sort="1" password="CE4B"/>
  <mergeCells count="1">
    <mergeCell ref="B2:C2"/>
  </mergeCells>
  <pageMargins left="0.5" right="0.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2026-08-25T21:37:13Z</dcterms:created>
  <dcterms:modified xmlns:dcterms="http://purl.org/dc/terms/" xmlns:xsi="http://www.w3.org/2001/XMLSchema-instance" xsi:type="dcterms:W3CDTF">2026-08-25T21:37:13Z</dcterms:modified>
</cp:coreProperties>
</file>